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940" activeTab="0"/>
  </bookViews>
  <sheets>
    <sheet name="soumu1（後期）" sheetId="1" r:id="rId1"/>
  </sheets>
  <definedNames>
    <definedName name="_xlnm.Print_Area" localSheetId="0">'soumu1（後期）'!$A$1:$AJ$60</definedName>
  </definedNames>
  <calcPr fullCalcOnLoad="1"/>
</workbook>
</file>

<file path=xl/comments1.xml><?xml version="1.0" encoding="utf-8"?>
<comments xmlns="http://schemas.openxmlformats.org/spreadsheetml/2006/main">
  <authors>
    <author>MAT</author>
    <author>NEC</author>
  </authors>
  <commentList>
    <comment ref="AB53" authorId="0">
      <text>
        <r>
          <rPr>
            <b/>
            <sz val="12"/>
            <rFont val="ＭＳ Ｐゴシック"/>
            <family val="3"/>
          </rPr>
          <t>送金口座に○を入力してください。</t>
        </r>
      </text>
    </comment>
    <comment ref="AB54" authorId="0">
      <text>
        <r>
          <rPr>
            <b/>
            <sz val="12"/>
            <rFont val="ＭＳ Ｐゴシック"/>
            <family val="3"/>
          </rPr>
          <t>送金口座に○を入力してください。</t>
        </r>
      </text>
    </comment>
    <comment ref="AE4" authorId="1">
      <text>
        <r>
          <rPr>
            <b/>
            <sz val="12"/>
            <rFont val="ＭＳ Ｐゴシック"/>
            <family val="3"/>
          </rPr>
          <t>右の一覧のｸﾗﾌﾞNoを入力してください。</t>
        </r>
      </text>
    </comment>
    <comment ref="AI3" authorId="1">
      <text>
        <r>
          <rPr>
            <b/>
            <sz val="12"/>
            <rFont val="ＭＳ Ｐゴシック"/>
            <family val="3"/>
          </rPr>
          <t>入金日を入力してください</t>
        </r>
      </text>
    </comment>
  </commentList>
</comments>
</file>

<file path=xl/sharedStrings.xml><?xml version="1.0" encoding="utf-8"?>
<sst xmlns="http://schemas.openxmlformats.org/spreadsheetml/2006/main" count="350" uniqueCount="221">
  <si>
    <t>所属団体番号</t>
  </si>
  <si>
    <t>記入月日</t>
  </si>
  <si>
    <t>所属団体名</t>
  </si>
  <si>
    <t>人員</t>
  </si>
  <si>
    <t>一般会員</t>
  </si>
  <si>
    <t>高校生</t>
  </si>
  <si>
    <t>大学生</t>
  </si>
  <si>
    <t>新規入会</t>
  </si>
  <si>
    <t>移籍入会</t>
  </si>
  <si>
    <t>継続</t>
  </si>
  <si>
    <t>小　計　②</t>
  </si>
  <si>
    <t>各種指導者</t>
  </si>
  <si>
    <t>一般</t>
  </si>
  <si>
    <t>小中高</t>
  </si>
  <si>
    <t>金額</t>
  </si>
  <si>
    <t>小　計　③</t>
  </si>
  <si>
    <t>雪・陸</t>
  </si>
  <si>
    <t>項　　目</t>
  </si>
  <si>
    <t>（単価）</t>
  </si>
  <si>
    <t>振り込み口座</t>
  </si>
  <si>
    <t>振込年月日</t>
  </si>
  <si>
    <t>総務本部用口座番号・Ａ</t>
  </si>
  <si>
    <t>中国銀行・本店（普通）</t>
  </si>
  <si>
    <t>（名義）岡山県スキー連盟</t>
  </si>
  <si>
    <t>差　額（振込金額－総計）</t>
  </si>
  <si>
    <t>合計人数</t>
  </si>
  <si>
    <t>クラブ負担金</t>
  </si>
  <si>
    <t>新規団体加盟金</t>
  </si>
  <si>
    <t>会報広告料</t>
  </si>
  <si>
    <t>アルペン</t>
  </si>
  <si>
    <t>ノルディック</t>
  </si>
  <si>
    <t>フリースタイル</t>
  </si>
  <si>
    <t>スノーボード</t>
  </si>
  <si>
    <t>ｽｷｰ</t>
  </si>
  <si>
    <t>ｽｷｰ･ﾎﾞｰﾄﾞ</t>
  </si>
  <si>
    <r>
      <t>振込金額</t>
    </r>
    <r>
      <rPr>
        <sz val="12"/>
        <color indexed="14"/>
        <rFont val="ＭＳ Ｐゴシック"/>
        <family val="3"/>
      </rPr>
      <t>（手入力）</t>
    </r>
  </si>
  <si>
    <t>01240-7-10429</t>
  </si>
  <si>
    <t>総務本部用口座番号・Ｂ</t>
  </si>
  <si>
    <t>郵便局振替口座番号</t>
  </si>
  <si>
    <t>【　送　金　明　細　表　】</t>
  </si>
  <si>
    <t>Ａ：会員登録集計</t>
  </si>
  <si>
    <t>人員明細</t>
  </si>
  <si>
    <t>小計：Ｂ</t>
  </si>
  <si>
    <t>■□　通信欄　□■</t>
  </si>
  <si>
    <t>クラブ名変換用</t>
  </si>
  <si>
    <t>クラブNo</t>
  </si>
  <si>
    <t>倉敷市役所スキークラブ</t>
  </si>
  <si>
    <t>蒜山スキークラブ</t>
  </si>
  <si>
    <t>ＪＲ岡山スキークラブ</t>
  </si>
  <si>
    <t>加茂町体育協会スキー部　　</t>
  </si>
  <si>
    <t>阿新スキークラブ</t>
  </si>
  <si>
    <t>欠番</t>
  </si>
  <si>
    <t>奥津スキークラブ</t>
  </si>
  <si>
    <t>西大寺スキークラブ</t>
  </si>
  <si>
    <t>岡山スキークラブ</t>
  </si>
  <si>
    <t>ＮＴＴ岡山スキークラブ</t>
  </si>
  <si>
    <t>玉島スキークラブ</t>
  </si>
  <si>
    <t>ヤングスキークラブ</t>
  </si>
  <si>
    <t>津山アルペンスキークラブ</t>
  </si>
  <si>
    <t>第2シーハイルスキークラブ</t>
  </si>
  <si>
    <t>岡山県庁スキークラブ</t>
  </si>
  <si>
    <t>総社スキークラブ</t>
  </si>
  <si>
    <t>那岐山スキークラブ</t>
  </si>
  <si>
    <t>鏡野スキークラブ　　</t>
  </si>
  <si>
    <t>スノーフレンドスキークラブ</t>
  </si>
  <si>
    <t>岡山県中体連スキー部</t>
  </si>
  <si>
    <t>旭化成スキークラブ</t>
  </si>
  <si>
    <t>スキークラブ東備</t>
  </si>
  <si>
    <t>真庭南スキークラブ</t>
  </si>
  <si>
    <t>西粟倉村体育協会スキー部　　</t>
  </si>
  <si>
    <t>松下ビデオスキークラブ</t>
  </si>
  <si>
    <t>吉備SC　　　</t>
  </si>
  <si>
    <t>津山スキークラブ</t>
  </si>
  <si>
    <t>岡山中央市場スキークラブ</t>
  </si>
  <si>
    <t>柔スキークラブ</t>
  </si>
  <si>
    <t>岡山教職員スキークラブ</t>
  </si>
  <si>
    <t>フリースキークラブ岡山</t>
  </si>
  <si>
    <t>　この表のうち、塗りつぶしをしていない欄（セル）にのみ入力してください。黄色の欄（セル）は、自動計算されますので、入力などはしないでください。</t>
  </si>
  <si>
    <t>Ver 1.1</t>
  </si>
  <si>
    <t>SAOポイント登録の締切を変更　10/31→9/20  （スキー岡山にNo1ポイントリストを掲載するため）</t>
  </si>
  <si>
    <t>11/1以降</t>
  </si>
  <si>
    <t>他府県でSAJ会員登録完了者</t>
  </si>
  <si>
    <t>他府県(又は学連)でSAJ会員登録完了者の岡山県登録</t>
  </si>
  <si>
    <t>大会参加料</t>
  </si>
  <si>
    <t>大会参加料（国体予選＋B級）</t>
  </si>
  <si>
    <t>西日本小学生大会　アルペン</t>
  </si>
  <si>
    <t>西日本小学生大会　クロス</t>
  </si>
  <si>
    <t>振込名義</t>
  </si>
  <si>
    <t>塗りつぶしをしていない欄（セル）は必要に応じて利用ください</t>
  </si>
  <si>
    <t>SAO競技者登録料（右の表の小計Ｃ）</t>
  </si>
  <si>
    <t>人数</t>
  </si>
  <si>
    <t>マスターズ</t>
  </si>
  <si>
    <t>スピードスキー</t>
  </si>
  <si>
    <t>登録区分</t>
  </si>
  <si>
    <t>小計：Ｄ</t>
  </si>
  <si>
    <t>中学生</t>
  </si>
  <si>
    <t>Ｂ：資格会員登録集計</t>
  </si>
  <si>
    <t>運営・技術指導者</t>
  </si>
  <si>
    <t>各種公認技術代表</t>
  </si>
  <si>
    <t>各種公認審判員</t>
  </si>
  <si>
    <t>各種公認ｾｯﾀｰ</t>
  </si>
  <si>
    <t>公認計算員</t>
  </si>
  <si>
    <t>競技関係登録区分</t>
  </si>
  <si>
    <t>教育関係登録区分</t>
  </si>
  <si>
    <t>各種公認検定員</t>
  </si>
  <si>
    <t>各種公認パトロール</t>
  </si>
  <si>
    <t>旗門審判員は含みません。</t>
  </si>
  <si>
    <t>Ｃ：ＳＡＯ競技者登録料集計</t>
  </si>
  <si>
    <t>小計：Ｃ</t>
  </si>
  <si>
    <t>Ｄ：ＳＡＪ競技者登録料集計</t>
  </si>
  <si>
    <t>Ｅ：ＦＩＳ競技者登録料集計</t>
  </si>
  <si>
    <t>小　計　 ①</t>
  </si>
  <si>
    <t>各種公認料（右の表の小計Ｂ）</t>
  </si>
  <si>
    <t>その他の入金（右端の表の小計Ｆ）</t>
  </si>
  <si>
    <t>小計：Ｅ</t>
  </si>
  <si>
    <t>小学生以下</t>
  </si>
  <si>
    <t>10/31まで</t>
  </si>
  <si>
    <t>連絡先(電話：お名前)</t>
  </si>
  <si>
    <t xml:space="preserve">月　   　日 </t>
  </si>
  <si>
    <t>小　計：F</t>
  </si>
  <si>
    <t>F：その他の入金項目</t>
  </si>
  <si>
    <t>SAＪ競技者登録料（右の表の小計Ｄ）</t>
  </si>
  <si>
    <t>ＦＩＳ競技者登録料（右の表の小計Ｅ）</t>
  </si>
  <si>
    <t>振込証明書（写し）を貼付できない場合、該当する番号を「○」で囲み、その所要事項を記入してください。</t>
  </si>
  <si>
    <t>　遅れて　　月　　日に、上記の口座へ振り込みます。</t>
  </si>
  <si>
    <t>　前回（　　月　　日分）の過払い金と相殺してください。</t>
  </si>
  <si>
    <t>(1)</t>
  </si>
  <si>
    <t xml:space="preserve"> (大会名記入）</t>
  </si>
  <si>
    <t>ジャンプ</t>
  </si>
  <si>
    <t>コンバインド</t>
  </si>
  <si>
    <t>クロス</t>
  </si>
  <si>
    <t>※ノルディックは、同一者の複数登録の場合でも1競技登録分の金額となるため，登録者数と種目ごとのエントリー数を別個に集計して記載してください。</t>
  </si>
  <si>
    <t>ﾉﾙﾃﾞｨｯｸ
登録内訳</t>
  </si>
  <si>
    <t>新規</t>
  </si>
  <si>
    <t>移籍</t>
  </si>
  <si>
    <t>競技資格</t>
  </si>
  <si>
    <t>会員</t>
  </si>
  <si>
    <t>競技</t>
  </si>
  <si>
    <t>教育</t>
  </si>
  <si>
    <t>補償制度</t>
  </si>
  <si>
    <t>指導者</t>
  </si>
  <si>
    <t>審判員</t>
  </si>
  <si>
    <t>セッター</t>
  </si>
  <si>
    <t>計算員</t>
  </si>
  <si>
    <t>検定員</t>
  </si>
  <si>
    <t>ﾉﾙﾃﾞｨｯｸ成年</t>
  </si>
  <si>
    <t>ﾉﾙﾃﾞｨｯｸ少年</t>
  </si>
  <si>
    <t>大会参加料（B級のみ）</t>
  </si>
  <si>
    <t>大会参加料（国体予選のみ）</t>
  </si>
  <si>
    <t>事前</t>
  </si>
  <si>
    <t>ＳＡＪ競技者</t>
  </si>
  <si>
    <t>ＦＩＳ競技者</t>
  </si>
  <si>
    <t>パトロール</t>
  </si>
  <si>
    <r>
      <t>審判員</t>
    </r>
    <r>
      <rPr>
        <sz val="8"/>
        <rFont val="ＭＳ Ｐゴシック"/>
        <family val="3"/>
      </rPr>
      <t>（無料）</t>
    </r>
  </si>
  <si>
    <t>指導員</t>
  </si>
  <si>
    <t>8/28まで</t>
  </si>
  <si>
    <t>8/29以降</t>
  </si>
  <si>
    <t>SAO競技者</t>
  </si>
  <si>
    <t>10/31まで</t>
  </si>
  <si>
    <t>該当に１</t>
  </si>
  <si>
    <t>クラブ負担金</t>
  </si>
  <si>
    <t>新規団体加盟金</t>
  </si>
  <si>
    <t>会報広告料</t>
  </si>
  <si>
    <r>
      <t>コーチ</t>
    </r>
    <r>
      <rPr>
        <sz val="8"/>
        <rFont val="ＭＳ Ｐゴシック"/>
        <family val="3"/>
      </rPr>
      <t>（無料）</t>
    </r>
  </si>
  <si>
    <t>入力フォーム</t>
  </si>
  <si>
    <t>クラブNo</t>
  </si>
  <si>
    <t>Ａ：SAJ会員登録入金表</t>
  </si>
  <si>
    <t>SAJ：資格・競技者登録</t>
  </si>
  <si>
    <t>SAO会員登録入金表・SAO競技者・ｴﾝﾄﾘｰﾌｨｰ他</t>
  </si>
  <si>
    <t>小　計　 ④</t>
  </si>
  <si>
    <t>小　計　⑤</t>
  </si>
  <si>
    <t>SAJ 総　計　（①～③の合計）</t>
  </si>
  <si>
    <t>ＴＤ</t>
  </si>
  <si>
    <t>振込明細書（写）について</t>
  </si>
  <si>
    <t>・この「soumu１(入金票）」を郵送する場合、裏面に振込明細書の写しを貼り付けてください。</t>
  </si>
  <si>
    <t>・この「soumu１(入金票）」をメールで送付する場合、振込証明書（写）はFAX、又はPDF等にしてメールに添付してください。</t>
  </si>
  <si>
    <t>(2)</t>
  </si>
  <si>
    <r>
      <t>ﾊﾟﾄ2</t>
    </r>
    <r>
      <rPr>
        <sz val="11"/>
        <rFont val="ＭＳ Ｐゴシック"/>
        <family val="3"/>
      </rPr>
      <t>000</t>
    </r>
  </si>
  <si>
    <t>アッシュ津山スキークラブ</t>
  </si>
  <si>
    <t>ライズレーシングクラブ</t>
  </si>
  <si>
    <t>倉敷スキークラブ</t>
  </si>
  <si>
    <t>ソロットスキークラブ</t>
  </si>
  <si>
    <t>クラブ・コンペティゾーネ　　</t>
  </si>
  <si>
    <t>チームドガンスラー　　</t>
  </si>
  <si>
    <t>Ｔeam M's Racing</t>
  </si>
  <si>
    <t>I bis スキークラブ</t>
  </si>
  <si>
    <t>カミシマスキークラブ</t>
  </si>
  <si>
    <t>新規加盟団体</t>
  </si>
  <si>
    <t>SAJ登録完了者の岡山県登録</t>
  </si>
  <si>
    <t>ex.　学連でSAJ登録済みの他県の学生、ふるさと選手など　→</t>
  </si>
  <si>
    <t>送金時には、名前等を備考欄に記入ください　　　</t>
  </si>
  <si>
    <t>西日本指導員会会費 ⑥</t>
  </si>
  <si>
    <t>SAO総　計　（④～⑥の合計）</t>
  </si>
  <si>
    <t>ｽｷｰ補償制度一般対象</t>
  </si>
  <si>
    <t>ﾊﾟﾄﾛｰﾙ</t>
  </si>
  <si>
    <t>ｽｷｰ･ﾎﾞｰﾄﾞ</t>
  </si>
  <si>
    <t>雪・陸</t>
  </si>
  <si>
    <t>雪・陸</t>
  </si>
  <si>
    <t>ｽｷｰ</t>
  </si>
  <si>
    <t>三菱自工水島スキー山岳部　　</t>
  </si>
  <si>
    <t>岡山県高体連スキー部　　　</t>
  </si>
  <si>
    <t>（株）三井Ｅ＆Ｓホールディングススキー部　　　</t>
  </si>
  <si>
    <t>上齋原スキークラブ</t>
  </si>
  <si>
    <t>JFEスチール倉敷　</t>
  </si>
  <si>
    <t>美咲町体育協会柵原支部スキークラブ</t>
  </si>
  <si>
    <t>瀬戸内スキークラブ</t>
  </si>
  <si>
    <t>インスト
ラクター</t>
  </si>
  <si>
    <t>ｽｷｰ補償制度有資格者補償制度</t>
  </si>
  <si>
    <t>ＥＮＥＯＳ㈱水島製油所</t>
  </si>
  <si>
    <t>【岡山県スキー連盟：総務－１（後期）】</t>
  </si>
  <si>
    <t>ﾉﾙﾃﾞｨｯｸ ｸﾗｼｶﾙ</t>
  </si>
  <si>
    <t>ﾉﾙﾃﾞｨｯｸ フリー</t>
  </si>
  <si>
    <t>GSL･成年</t>
  </si>
  <si>
    <t>GSL･少年</t>
  </si>
  <si>
    <t>ﾉﾙﾃﾞｨｸ･成年</t>
  </si>
  <si>
    <t>ﾉﾙﾃﾞｨｸ･少年</t>
  </si>
  <si>
    <t>スキ－競技者</t>
  </si>
  <si>
    <t>他府県（又は学連）</t>
  </si>
  <si>
    <t>※登録申請時に送金明細表が県連へ未送付の場合、シクミネットの登録申請が承認されませんのでご注意ください。</t>
  </si>
  <si>
    <t>　　この送金明細表と入金確認をもってシクミネット承認作業をさせていただいております。</t>
  </si>
  <si>
    <t>2023-2024シーズン用　ver1.0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</si>
</sst>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0\)"/>
    <numFmt numFmtId="178" formatCode="m&quot;月&quot;d&quot;日&quot;;@"/>
    <numFmt numFmtId="179" formatCode="0_);[Red]\(0\)"/>
    <numFmt numFmtId="180" formatCode="yyyy/m/d;@"/>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2"/>
      <color indexed="14"/>
      <name val="ＭＳ Ｐゴシック"/>
      <family val="3"/>
    </font>
    <font>
      <sz val="12"/>
      <color indexed="10"/>
      <name val="ＭＳ Ｐゴシック"/>
      <family val="3"/>
    </font>
    <font>
      <sz val="16"/>
      <name val="ＭＳ Ｐゴシック"/>
      <family val="3"/>
    </font>
    <font>
      <sz val="10"/>
      <name val="ＭＳ Ｐゴシック"/>
      <family val="3"/>
    </font>
    <font>
      <b/>
      <sz val="12"/>
      <color indexed="10"/>
      <name val="ＭＳ Ｐゴシック"/>
      <family val="3"/>
    </font>
    <font>
      <sz val="8"/>
      <name val="ＭＳ Ｐゴシック"/>
      <family val="3"/>
    </font>
    <font>
      <b/>
      <sz val="10"/>
      <name val="ＭＳ Ｐゴシック"/>
      <family val="3"/>
    </font>
    <font>
      <sz val="7"/>
      <name val="ＭＳ Ｐゴシック"/>
      <family val="3"/>
    </font>
    <font>
      <sz val="9"/>
      <name val="ＭＳ Ｐゴシック"/>
      <family val="3"/>
    </font>
    <font>
      <b/>
      <sz val="8"/>
      <name val="ＭＳ Ｐゴシック"/>
      <family val="3"/>
    </font>
    <font>
      <b/>
      <sz val="11"/>
      <name val="ＭＳ Ｐゴシック"/>
      <family val="3"/>
    </font>
    <font>
      <sz val="11"/>
      <color indexed="8"/>
      <name val="Yu Gothic"/>
      <family val="3"/>
    </font>
    <font>
      <sz val="11"/>
      <color indexed="9"/>
      <name val="Yu Gothic"/>
      <family val="3"/>
    </font>
    <font>
      <sz val="18"/>
      <color indexed="62"/>
      <name val="Yu Gothic Light"/>
      <family val="3"/>
    </font>
    <font>
      <b/>
      <sz val="11"/>
      <color indexed="9"/>
      <name val="Yu Gothic"/>
      <family val="3"/>
    </font>
    <font>
      <sz val="11"/>
      <color indexed="60"/>
      <name val="Yu Gothic"/>
      <family val="3"/>
    </font>
    <font>
      <sz val="11"/>
      <color indexed="52"/>
      <name val="Yu Gothic"/>
      <family val="3"/>
    </font>
    <font>
      <sz val="11"/>
      <color indexed="14"/>
      <name val="Yu Gothic"/>
      <family val="3"/>
    </font>
    <font>
      <b/>
      <sz val="11"/>
      <color indexed="52"/>
      <name val="Yu Gothic"/>
      <family val="3"/>
    </font>
    <font>
      <sz val="11"/>
      <color indexed="10"/>
      <name val="Yu Gothic"/>
      <family val="3"/>
    </font>
    <font>
      <b/>
      <sz val="15"/>
      <color indexed="62"/>
      <name val="Yu Gothic"/>
      <family val="3"/>
    </font>
    <font>
      <b/>
      <sz val="13"/>
      <color indexed="62"/>
      <name val="Yu Gothic"/>
      <family val="3"/>
    </font>
    <font>
      <b/>
      <sz val="11"/>
      <color indexed="62"/>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sz val="11"/>
      <color indexed="19"/>
      <name val="ＭＳ Ｐゴシック"/>
      <family val="3"/>
    </font>
    <font>
      <sz val="12"/>
      <color indexed="23"/>
      <name val="ＭＳ Ｐゴシック"/>
      <family val="3"/>
    </font>
    <font>
      <b/>
      <u val="single"/>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5"/>
      <name val="ＭＳ Ｐゴシック"/>
      <family val="3"/>
    </font>
    <font>
      <b/>
      <u val="single"/>
      <sz val="12"/>
      <color theme="1"/>
      <name val="ＭＳ Ｐゴシック"/>
      <family val="3"/>
    </font>
    <font>
      <sz val="12"/>
      <color theme="0" tint="-0.4999699890613556"/>
      <name val="ＭＳ Ｐゴシック"/>
      <family val="3"/>
    </font>
    <font>
      <sz val="12"/>
      <color rgb="FFFF0000"/>
      <name val="ＭＳ Ｐゴシック"/>
      <family val="3"/>
    </font>
    <font>
      <b/>
      <sz val="12"/>
      <color rgb="FFFF00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theme="0" tint="-0.24993999302387238"/>
        <bgColor indexed="64"/>
      </patternFill>
    </fill>
    <fill>
      <patternFill patternType="solid">
        <fgColor rgb="FFFFFFE7"/>
        <bgColor indexed="64"/>
      </patternFill>
    </fill>
    <fill>
      <patternFill patternType="solid">
        <fgColor theme="2"/>
        <bgColor indexed="64"/>
      </patternFill>
    </fill>
    <fill>
      <patternFill patternType="solid">
        <fgColor rgb="FFFFFF00"/>
        <bgColor indexed="64"/>
      </patternFill>
    </fill>
    <fill>
      <patternFill patternType="solid">
        <fgColor rgb="FFCCFF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top style="thin">
        <color theme="0"/>
      </top>
      <bottom style="thin">
        <color theme="0"/>
      </bottom>
    </border>
    <border>
      <left>
        <color indexed="63"/>
      </left>
      <right style="thin">
        <color theme="0"/>
      </right>
      <top style="thin">
        <color theme="0"/>
      </top>
      <bottom>
        <color indexed="63"/>
      </bottom>
    </border>
    <border>
      <left style="thin">
        <color theme="0"/>
      </left>
      <right style="thin"/>
      <top style="thin">
        <color theme="0"/>
      </top>
      <bottom>
        <color indexed="63"/>
      </bottom>
    </border>
    <border>
      <left style="thin"/>
      <right style="thin">
        <color theme="0"/>
      </right>
      <top style="thin">
        <color theme="0"/>
      </top>
      <bottom style="thin"/>
    </border>
    <border>
      <left>
        <color indexed="63"/>
      </left>
      <right>
        <color indexed="63"/>
      </right>
      <top style="thin">
        <color theme="0"/>
      </top>
      <bottom>
        <color indexed="63"/>
      </bottom>
    </border>
    <border>
      <left>
        <color indexed="63"/>
      </left>
      <right>
        <color indexed="63"/>
      </right>
      <top style="thin">
        <color theme="0"/>
      </top>
      <bottom style="thin"/>
    </border>
    <border>
      <left style="thin"/>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style="thin">
        <color theme="0"/>
      </right>
      <top>
        <color indexed="63"/>
      </top>
      <bottom>
        <color indexed="63"/>
      </bottom>
    </border>
    <border>
      <left style="thin">
        <color theme="0"/>
      </left>
      <right style="thin">
        <color theme="0"/>
      </right>
      <top style="thin"/>
      <bottom style="thin">
        <color theme="0"/>
      </bottom>
    </border>
    <border>
      <left>
        <color indexed="63"/>
      </left>
      <right style="thin"/>
      <top style="thin">
        <color theme="0"/>
      </top>
      <bottom style="thin">
        <color theme="0"/>
      </bottom>
    </border>
    <border>
      <left style="thin">
        <color theme="0"/>
      </left>
      <right style="thin">
        <color theme="0"/>
      </right>
      <top style="thin"/>
      <bottom>
        <color indexed="63"/>
      </bottom>
    </border>
    <border>
      <left style="thin">
        <color theme="0"/>
      </left>
      <right style="thin">
        <color theme="0"/>
      </right>
      <top style="thin">
        <color theme="0"/>
      </top>
      <bottom style="thin"/>
    </border>
    <border>
      <left style="medium"/>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style="medium"/>
    </border>
    <border>
      <left>
        <color indexed="63"/>
      </left>
      <right>
        <color indexed="63"/>
      </right>
      <top style="medium">
        <color theme="0"/>
      </top>
      <bottom style="medium">
        <color theme="0"/>
      </bottom>
    </border>
    <border>
      <left style="thin"/>
      <right>
        <color indexed="63"/>
      </right>
      <top style="thin">
        <color theme="0"/>
      </top>
      <bottom style="thin">
        <color theme="0"/>
      </bottom>
    </border>
    <border>
      <left style="thin">
        <color theme="0"/>
      </left>
      <right style="thin">
        <color theme="0"/>
      </right>
      <top style="thin"/>
      <bottom style="thin"/>
    </border>
    <border>
      <left style="thin"/>
      <right style="thin">
        <color theme="0"/>
      </right>
      <top style="thin"/>
      <bottom style="thin">
        <color theme="0"/>
      </bottom>
    </border>
    <border>
      <left style="thin"/>
      <right style="thin"/>
      <top style="thin">
        <color theme="0"/>
      </top>
      <bottom style="thin">
        <color theme="0"/>
      </bottom>
    </border>
    <border>
      <left>
        <color indexed="63"/>
      </left>
      <right style="thin">
        <color theme="0"/>
      </right>
      <top style="thin"/>
      <bottom style="thin"/>
    </border>
    <border>
      <left style="medium">
        <color theme="0"/>
      </left>
      <right style="medium">
        <color theme="0"/>
      </right>
      <top style="medium"/>
      <bottom style="medium">
        <color theme="0"/>
      </bottom>
    </border>
    <border>
      <left style="medium">
        <color theme="0"/>
      </left>
      <right style="medium"/>
      <top style="medium"/>
      <bottom style="medium">
        <color theme="0"/>
      </bottom>
    </border>
    <border>
      <left style="medium">
        <color theme="0"/>
      </left>
      <right style="medium"/>
      <top style="medium">
        <color theme="0"/>
      </top>
      <bottom style="medium">
        <color theme="0"/>
      </bottom>
    </border>
    <border>
      <left style="medium"/>
      <right style="medium">
        <color theme="0"/>
      </right>
      <top style="medium">
        <color theme="0"/>
      </top>
      <bottom style="medium"/>
    </border>
    <border>
      <left style="medium">
        <color theme="0"/>
      </left>
      <right style="medium"/>
      <top style="medium">
        <color theme="0"/>
      </top>
      <bottom style="medium"/>
    </border>
    <border>
      <left>
        <color indexed="63"/>
      </left>
      <right style="thin"/>
      <top style="double">
        <color theme="0"/>
      </top>
      <bottom style="double">
        <color theme="0"/>
      </bottom>
    </border>
    <border>
      <left>
        <color indexed="63"/>
      </left>
      <right style="medium"/>
      <top style="medium">
        <color theme="0"/>
      </top>
      <bottom style="medium">
        <color theme="0"/>
      </bottom>
    </border>
    <border>
      <left>
        <color indexed="63"/>
      </left>
      <right style="medium">
        <color theme="0"/>
      </right>
      <top style="medium">
        <color theme="0"/>
      </top>
      <bottom>
        <color indexed="63"/>
      </botto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color theme="0"/>
      </right>
      <top>
        <color indexed="63"/>
      </top>
      <bottom style="medium">
        <color theme="0"/>
      </bottom>
    </border>
    <border>
      <left>
        <color indexed="63"/>
      </left>
      <right style="medium"/>
      <top>
        <color indexed="63"/>
      </top>
      <bottom>
        <color indexed="63"/>
      </bottom>
    </border>
    <border>
      <left style="thin"/>
      <right style="thin">
        <color theme="0"/>
      </right>
      <top>
        <color indexed="63"/>
      </top>
      <bottom style="thin"/>
    </border>
    <border>
      <left style="thin"/>
      <right style="medium"/>
      <top style="medium"/>
      <bottom style="medium"/>
    </border>
    <border>
      <left style="medium"/>
      <right style="medium">
        <color theme="0"/>
      </right>
      <top style="medium">
        <color theme="0"/>
      </top>
      <bottom>
        <color indexed="63"/>
      </bottom>
    </border>
    <border>
      <left style="medium">
        <color theme="0"/>
      </left>
      <right style="medium">
        <color theme="0"/>
      </right>
      <top style="medium">
        <color theme="0"/>
      </top>
      <bottom>
        <color indexed="63"/>
      </bottom>
    </border>
    <border>
      <left style="medium">
        <color theme="0"/>
      </left>
      <right style="medium"/>
      <top style="medium">
        <color theme="0"/>
      </top>
      <bottom>
        <color indexed="63"/>
      </bottom>
    </border>
    <border>
      <left style="medium"/>
      <right>
        <color indexed="63"/>
      </right>
      <top>
        <color indexed="63"/>
      </top>
      <bottom style="medium">
        <color theme="0"/>
      </bottom>
    </border>
    <border>
      <left style="thin"/>
      <right>
        <color indexed="63"/>
      </right>
      <top style="thin">
        <color theme="0"/>
      </top>
      <bottom>
        <color indexed="63"/>
      </bottom>
    </border>
    <border>
      <left>
        <color indexed="63"/>
      </left>
      <right>
        <color indexed="63"/>
      </right>
      <top style="medium"/>
      <bottom style="medium">
        <color theme="0"/>
      </bottom>
    </border>
    <border>
      <left>
        <color indexed="63"/>
      </left>
      <right style="medium">
        <color theme="0"/>
      </right>
      <top style="medium"/>
      <bottom style="medium">
        <color theme="0"/>
      </bottom>
    </border>
    <border>
      <left style="medium"/>
      <right>
        <color indexed="63"/>
      </right>
      <top style="medium"/>
      <bottom style="medium">
        <color theme="0"/>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thin"/>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double"/>
      <bottom style="medium">
        <color theme="0"/>
      </bottom>
    </border>
    <border>
      <left>
        <color indexed="63"/>
      </left>
      <right>
        <color indexed="63"/>
      </right>
      <top style="double"/>
      <bottom style="medium">
        <color theme="0"/>
      </bottom>
    </border>
    <border>
      <left>
        <color indexed="63"/>
      </left>
      <right style="double"/>
      <top style="double"/>
      <bottom style="medium">
        <color theme="0"/>
      </bottom>
    </border>
    <border>
      <left>
        <color indexed="63"/>
      </left>
      <right style="thin"/>
      <top style="thin"/>
      <bottom style="medium"/>
    </border>
    <border>
      <left style="double"/>
      <right>
        <color indexed="63"/>
      </right>
      <top style="medium">
        <color theme="0"/>
      </top>
      <bottom>
        <color indexed="63"/>
      </bottom>
    </border>
    <border>
      <left>
        <color indexed="63"/>
      </left>
      <right>
        <color indexed="63"/>
      </right>
      <top style="medium">
        <color theme="0"/>
      </top>
      <bottom>
        <color indexed="63"/>
      </bottom>
    </border>
    <border>
      <left>
        <color indexed="63"/>
      </left>
      <right style="double"/>
      <top style="medium">
        <color theme="0"/>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medium"/>
    </border>
    <border>
      <left style="double"/>
      <right>
        <color indexed="63"/>
      </right>
      <top>
        <color indexed="63"/>
      </top>
      <bottom style="medium">
        <color theme="0"/>
      </bottom>
    </border>
    <border>
      <left>
        <color indexed="63"/>
      </left>
      <right>
        <color indexed="63"/>
      </right>
      <top>
        <color indexed="63"/>
      </top>
      <bottom style="medium">
        <color theme="0"/>
      </bottom>
    </border>
    <border>
      <left>
        <color indexed="63"/>
      </left>
      <right style="double"/>
      <top>
        <color indexed="63"/>
      </top>
      <bottom style="medium">
        <color theme="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protection/>
    </xf>
    <xf numFmtId="0" fontId="0" fillId="0" borderId="0">
      <alignment/>
      <protection/>
    </xf>
    <xf numFmtId="0" fontId="52" fillId="32" borderId="0" applyNumberFormat="0" applyBorder="0" applyAlignment="0" applyProtection="0"/>
  </cellStyleXfs>
  <cellXfs count="440">
    <xf numFmtId="0" fontId="0" fillId="0" borderId="0" xfId="0" applyAlignment="1">
      <alignment/>
    </xf>
    <xf numFmtId="38" fontId="3" fillId="0" borderId="0" xfId="48" applyFont="1" applyAlignment="1" applyProtection="1">
      <alignment vertical="center"/>
      <protection/>
    </xf>
    <xf numFmtId="38" fontId="4" fillId="0" borderId="0" xfId="48" applyFont="1" applyAlignment="1" applyProtection="1">
      <alignment vertical="center"/>
      <protection/>
    </xf>
    <xf numFmtId="38" fontId="3" fillId="0" borderId="0" xfId="48" applyFont="1" applyAlignment="1" applyProtection="1">
      <alignment horizontal="left" vertical="center" indent="3"/>
      <protection/>
    </xf>
    <xf numFmtId="38" fontId="3" fillId="0" borderId="0" xfId="48" applyFont="1" applyAlignment="1" applyProtection="1">
      <alignment vertical="top"/>
      <protection/>
    </xf>
    <xf numFmtId="38" fontId="3" fillId="0" borderId="0" xfId="48" applyFont="1" applyAlignment="1" applyProtection="1">
      <alignment/>
      <protection/>
    </xf>
    <xf numFmtId="38" fontId="3" fillId="33" borderId="10" xfId="48" applyFont="1" applyFill="1" applyBorder="1" applyAlignment="1" applyProtection="1">
      <alignment horizontal="center" vertical="center"/>
      <protection/>
    </xf>
    <xf numFmtId="38" fontId="3" fillId="33" borderId="11" xfId="48" applyFont="1" applyFill="1" applyBorder="1" applyAlignment="1" applyProtection="1">
      <alignment vertical="center"/>
      <protection/>
    </xf>
    <xf numFmtId="38" fontId="3" fillId="33" borderId="12" xfId="48" applyFont="1" applyFill="1" applyBorder="1" applyAlignment="1" applyProtection="1">
      <alignment horizontal="center" vertical="center"/>
      <protection/>
    </xf>
    <xf numFmtId="38" fontId="3" fillId="33" borderId="13" xfId="48" applyFont="1" applyFill="1" applyBorder="1" applyAlignment="1" applyProtection="1">
      <alignment horizontal="center" vertical="center"/>
      <protection/>
    </xf>
    <xf numFmtId="38" fontId="3" fillId="34" borderId="14" xfId="48" applyFont="1" applyFill="1" applyBorder="1" applyAlignment="1" applyProtection="1">
      <alignment/>
      <protection locked="0"/>
    </xf>
    <xf numFmtId="176" fontId="3" fillId="0" borderId="0" xfId="48" applyNumberFormat="1" applyFont="1" applyAlignment="1" applyProtection="1">
      <alignment horizontal="right" vertical="center"/>
      <protection/>
    </xf>
    <xf numFmtId="176" fontId="3" fillId="0" borderId="0" xfId="48" applyNumberFormat="1" applyFont="1" applyAlignment="1" applyProtection="1">
      <alignment vertical="center"/>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38" fontId="3" fillId="0" borderId="0" xfId="48" applyFont="1" applyAlignment="1" applyProtection="1">
      <alignment horizontal="right" vertical="center"/>
      <protection/>
    </xf>
    <xf numFmtId="0" fontId="0" fillId="0" borderId="0" xfId="0" applyAlignment="1" applyProtection="1">
      <alignment/>
      <protection/>
    </xf>
    <xf numFmtId="0" fontId="0" fillId="0" borderId="0" xfId="0" applyFont="1" applyFill="1" applyAlignment="1" applyProtection="1">
      <alignment/>
      <protection/>
    </xf>
    <xf numFmtId="38" fontId="3" fillId="35" borderId="14" xfId="48" applyFont="1" applyFill="1" applyBorder="1" applyAlignment="1" applyProtection="1">
      <alignment horizontal="left" vertical="center"/>
      <protection/>
    </xf>
    <xf numFmtId="38" fontId="3" fillId="33" borderId="14" xfId="48" applyFont="1" applyFill="1" applyBorder="1" applyAlignment="1" applyProtection="1">
      <alignment horizontal="center"/>
      <protection/>
    </xf>
    <xf numFmtId="38" fontId="3" fillId="36" borderId="14" xfId="48" applyFont="1" applyFill="1" applyBorder="1" applyAlignment="1" applyProtection="1">
      <alignment/>
      <protection/>
    </xf>
    <xf numFmtId="38" fontId="3" fillId="33" borderId="14" xfId="48" applyFont="1" applyFill="1" applyBorder="1" applyAlignment="1" applyProtection="1">
      <alignment vertical="center"/>
      <protection/>
    </xf>
    <xf numFmtId="38" fontId="3" fillId="36" borderId="14" xfId="48" applyFont="1" applyFill="1" applyBorder="1" applyAlignment="1" applyProtection="1">
      <alignment vertical="center"/>
      <protection/>
    </xf>
    <xf numFmtId="14" fontId="3" fillId="0" borderId="0" xfId="48" applyNumberFormat="1" applyFont="1" applyAlignment="1" applyProtection="1">
      <alignment horizontal="right" vertical="center"/>
      <protection/>
    </xf>
    <xf numFmtId="38" fontId="8" fillId="0" borderId="0" xfId="48" applyFont="1" applyAlignment="1" applyProtection="1">
      <alignment horizontal="right" vertical="center"/>
      <protection/>
    </xf>
    <xf numFmtId="38" fontId="3" fillId="36" borderId="14" xfId="48" applyFont="1" applyFill="1" applyBorder="1" applyAlignment="1" applyProtection="1">
      <alignment shrinkToFit="1"/>
      <protection/>
    </xf>
    <xf numFmtId="38" fontId="3" fillId="35" borderId="15" xfId="48" applyFont="1" applyFill="1" applyBorder="1" applyAlignment="1" applyProtection="1">
      <alignment horizontal="left"/>
      <protection/>
    </xf>
    <xf numFmtId="38" fontId="3" fillId="37" borderId="16" xfId="48" applyFont="1" applyFill="1" applyBorder="1" applyAlignment="1" applyProtection="1">
      <alignment vertical="center"/>
      <protection/>
    </xf>
    <xf numFmtId="38" fontId="3" fillId="37" borderId="15" xfId="48" applyFont="1" applyFill="1" applyBorder="1" applyAlignment="1" applyProtection="1">
      <alignment vertical="center"/>
      <protection/>
    </xf>
    <xf numFmtId="38" fontId="3" fillId="35" borderId="14" xfId="48" applyFont="1" applyFill="1" applyBorder="1" applyAlignment="1" applyProtection="1">
      <alignment vertical="center" shrinkToFit="1"/>
      <protection/>
    </xf>
    <xf numFmtId="38" fontId="3" fillId="38" borderId="14" xfId="48" applyFont="1" applyFill="1" applyBorder="1" applyAlignment="1" applyProtection="1">
      <alignment vertical="center" shrinkToFit="1"/>
      <protection/>
    </xf>
    <xf numFmtId="38" fontId="3" fillId="36" borderId="17" xfId="48" applyFont="1" applyFill="1" applyBorder="1" applyAlignment="1" applyProtection="1">
      <alignment shrinkToFit="1"/>
      <protection/>
    </xf>
    <xf numFmtId="0" fontId="0" fillId="0" borderId="0" xfId="0" applyFont="1" applyFill="1" applyAlignment="1" applyProtection="1">
      <alignment/>
      <protection/>
    </xf>
    <xf numFmtId="38" fontId="3" fillId="0" borderId="18" xfId="48" applyFont="1" applyFill="1" applyBorder="1" applyAlignment="1" applyProtection="1">
      <alignment vertical="center" shrinkToFit="1"/>
      <protection locked="0"/>
    </xf>
    <xf numFmtId="38" fontId="3" fillId="0" borderId="19" xfId="48" applyFont="1" applyFill="1" applyBorder="1" applyAlignment="1" applyProtection="1">
      <alignment vertical="center" shrinkToFit="1"/>
      <protection locked="0"/>
    </xf>
    <xf numFmtId="38" fontId="3" fillId="33" borderId="11" xfId="48" applyFont="1" applyFill="1" applyBorder="1" applyAlignment="1" applyProtection="1">
      <alignment horizontal="center" vertical="center"/>
      <protection/>
    </xf>
    <xf numFmtId="38" fontId="3" fillId="33" borderId="10" xfId="48" applyFont="1" applyFill="1" applyBorder="1" applyAlignment="1" applyProtection="1">
      <alignment horizontal="left" vertical="center"/>
      <protection/>
    </xf>
    <xf numFmtId="38" fontId="3" fillId="39" borderId="14" xfId="48" applyFont="1" applyFill="1" applyBorder="1" applyAlignment="1" applyProtection="1">
      <alignment horizontal="right"/>
      <protection/>
    </xf>
    <xf numFmtId="38" fontId="3" fillId="39" borderId="14" xfId="48" applyFont="1" applyFill="1" applyBorder="1" applyAlignment="1" applyProtection="1">
      <alignment/>
      <protection/>
    </xf>
    <xf numFmtId="38" fontId="3" fillId="39" borderId="14" xfId="48" applyFont="1" applyFill="1" applyBorder="1" applyAlignment="1" applyProtection="1">
      <alignment shrinkToFit="1"/>
      <protection/>
    </xf>
    <xf numFmtId="38" fontId="0" fillId="7" borderId="14" xfId="48" applyFont="1" applyFill="1" applyBorder="1" applyAlignment="1" applyProtection="1">
      <alignment vertical="center"/>
      <protection/>
    </xf>
    <xf numFmtId="38" fontId="10" fillId="7" borderId="16" xfId="48" applyFont="1" applyFill="1" applyBorder="1" applyAlignment="1" applyProtection="1">
      <alignment horizontal="center" vertical="center"/>
      <protection/>
    </xf>
    <xf numFmtId="38" fontId="0" fillId="7" borderId="14" xfId="48" applyFont="1" applyFill="1" applyBorder="1" applyAlignment="1" applyProtection="1">
      <alignment horizontal="center" vertical="center"/>
      <protection/>
    </xf>
    <xf numFmtId="38" fontId="10" fillId="7" borderId="14" xfId="48" applyFont="1" applyFill="1" applyBorder="1" applyAlignment="1" applyProtection="1">
      <alignment horizontal="center" vertical="center"/>
      <protection/>
    </xf>
    <xf numFmtId="38" fontId="3" fillId="40" borderId="14" xfId="48" applyFont="1" applyFill="1" applyBorder="1" applyAlignment="1" applyProtection="1">
      <alignment vertical="center"/>
      <protection/>
    </xf>
    <xf numFmtId="38" fontId="3" fillId="7" borderId="10" xfId="48" applyFont="1" applyFill="1" applyBorder="1" applyAlignment="1" applyProtection="1">
      <alignment vertical="center"/>
      <protection/>
    </xf>
    <xf numFmtId="38" fontId="3" fillId="7" borderId="20" xfId="48" applyFont="1" applyFill="1" applyBorder="1" applyAlignment="1" applyProtection="1">
      <alignment vertical="center"/>
      <protection/>
    </xf>
    <xf numFmtId="38" fontId="3" fillId="7" borderId="21" xfId="48" applyFont="1" applyFill="1" applyBorder="1" applyAlignment="1" applyProtection="1">
      <alignment vertical="center"/>
      <protection/>
    </xf>
    <xf numFmtId="38" fontId="8" fillId="7" borderId="14" xfId="48" applyFont="1" applyFill="1" applyBorder="1" applyAlignment="1" applyProtection="1">
      <alignment horizontal="center" vertical="center"/>
      <protection/>
    </xf>
    <xf numFmtId="38" fontId="8" fillId="19" borderId="14" xfId="48" applyFont="1" applyFill="1" applyBorder="1" applyAlignment="1" applyProtection="1">
      <alignment horizontal="center" vertical="center"/>
      <protection/>
    </xf>
    <xf numFmtId="38" fontId="3" fillId="7" borderId="22" xfId="48" applyFont="1" applyFill="1" applyBorder="1" applyAlignment="1" applyProtection="1">
      <alignment vertical="center"/>
      <protection/>
    </xf>
    <xf numFmtId="38" fontId="3" fillId="7" borderId="14" xfId="48" applyFont="1" applyFill="1" applyBorder="1" applyAlignment="1" applyProtection="1">
      <alignment vertical="center"/>
      <protection/>
    </xf>
    <xf numFmtId="38" fontId="13" fillId="19" borderId="14" xfId="48" applyFont="1" applyFill="1" applyBorder="1" applyAlignment="1" applyProtection="1">
      <alignment horizontal="center" vertical="center"/>
      <protection/>
    </xf>
    <xf numFmtId="38" fontId="3" fillId="0" borderId="23" xfId="48" applyFont="1" applyBorder="1" applyAlignment="1" applyProtection="1">
      <alignment vertical="center"/>
      <protection/>
    </xf>
    <xf numFmtId="38" fontId="3" fillId="0" borderId="24" xfId="48" applyFont="1" applyBorder="1" applyAlignment="1" applyProtection="1">
      <alignment vertical="center"/>
      <protection/>
    </xf>
    <xf numFmtId="38" fontId="3" fillId="0" borderId="25" xfId="48" applyFont="1" applyBorder="1" applyAlignment="1" applyProtection="1">
      <alignment vertical="center"/>
      <protection/>
    </xf>
    <xf numFmtId="38" fontId="3" fillId="0" borderId="26" xfId="48" applyFont="1" applyBorder="1" applyAlignment="1" applyProtection="1">
      <alignment vertical="center"/>
      <protection/>
    </xf>
    <xf numFmtId="38" fontId="4" fillId="0" borderId="26" xfId="48" applyFont="1" applyBorder="1" applyAlignment="1" applyProtection="1">
      <alignment horizontal="right" vertical="center"/>
      <protection/>
    </xf>
    <xf numFmtId="38" fontId="3" fillId="0" borderId="27" xfId="48" applyFont="1" applyBorder="1" applyAlignment="1" applyProtection="1">
      <alignment vertical="center"/>
      <protection/>
    </xf>
    <xf numFmtId="38" fontId="3" fillId="0" borderId="28" xfId="48" applyFont="1" applyBorder="1" applyAlignment="1" applyProtection="1">
      <alignment vertical="center"/>
      <protection/>
    </xf>
    <xf numFmtId="38" fontId="3" fillId="0" borderId="29" xfId="48" applyFont="1" applyBorder="1" applyAlignment="1" applyProtection="1">
      <alignment vertical="center"/>
      <protection/>
    </xf>
    <xf numFmtId="38" fontId="3" fillId="0" borderId="30" xfId="48" applyFont="1" applyBorder="1" applyAlignment="1" applyProtection="1">
      <alignment vertical="center"/>
      <protection/>
    </xf>
    <xf numFmtId="38" fontId="3" fillId="0" borderId="31" xfId="48" applyFont="1" applyBorder="1" applyAlignment="1" applyProtection="1">
      <alignment/>
      <protection/>
    </xf>
    <xf numFmtId="38" fontId="3" fillId="0" borderId="32" xfId="48" applyFont="1" applyBorder="1" applyAlignment="1" applyProtection="1">
      <alignment/>
      <protection/>
    </xf>
    <xf numFmtId="38" fontId="3" fillId="0" borderId="31" xfId="48" applyFont="1" applyBorder="1" applyAlignment="1" applyProtection="1">
      <alignment vertical="center"/>
      <protection/>
    </xf>
    <xf numFmtId="38" fontId="3" fillId="0" borderId="26" xfId="48" applyFont="1" applyBorder="1" applyAlignment="1" applyProtection="1">
      <alignment horizontal="right" vertical="center"/>
      <protection/>
    </xf>
    <xf numFmtId="38" fontId="3" fillId="0" borderId="33" xfId="48" applyFont="1" applyBorder="1" applyAlignment="1" applyProtection="1">
      <alignment vertical="center"/>
      <protection/>
    </xf>
    <xf numFmtId="38" fontId="3" fillId="0" borderId="34" xfId="48" applyFont="1" applyBorder="1" applyAlignment="1" applyProtection="1">
      <alignment vertical="center"/>
      <protection/>
    </xf>
    <xf numFmtId="38" fontId="3" fillId="0" borderId="25" xfId="48" applyFont="1" applyBorder="1" applyAlignment="1" applyProtection="1">
      <alignment/>
      <protection/>
    </xf>
    <xf numFmtId="38" fontId="3" fillId="0" borderId="34" xfId="48" applyFont="1" applyBorder="1" applyAlignment="1" applyProtection="1">
      <alignment/>
      <protection/>
    </xf>
    <xf numFmtId="38" fontId="3" fillId="0" borderId="23" xfId="48" applyFont="1" applyFill="1" applyBorder="1" applyAlignment="1" applyProtection="1">
      <alignment/>
      <protection/>
    </xf>
    <xf numFmtId="38" fontId="3" fillId="0" borderId="35" xfId="48" applyFont="1" applyBorder="1" applyAlignment="1" applyProtection="1">
      <alignment vertical="center"/>
      <protection/>
    </xf>
    <xf numFmtId="38" fontId="3" fillId="0" borderId="27" xfId="48" applyFont="1" applyBorder="1" applyAlignment="1" applyProtection="1">
      <alignment vertical="top" wrapText="1"/>
      <protection/>
    </xf>
    <xf numFmtId="38" fontId="3" fillId="0" borderId="35" xfId="48" applyFont="1" applyBorder="1" applyAlignment="1" applyProtection="1">
      <alignment vertical="top" wrapText="1"/>
      <protection/>
    </xf>
    <xf numFmtId="38" fontId="3" fillId="0" borderId="36" xfId="48" applyFont="1" applyBorder="1" applyAlignment="1" applyProtection="1">
      <alignment vertical="center"/>
      <protection/>
    </xf>
    <xf numFmtId="38" fontId="3" fillId="0" borderId="37" xfId="48" applyFont="1" applyBorder="1" applyAlignment="1" applyProtection="1">
      <alignment vertical="center"/>
      <protection/>
    </xf>
    <xf numFmtId="38" fontId="3" fillId="0" borderId="38" xfId="48" applyFont="1" applyBorder="1" applyAlignment="1" applyProtection="1">
      <alignment vertical="center"/>
      <protection/>
    </xf>
    <xf numFmtId="38" fontId="8" fillId="0" borderId="37" xfId="48" applyFont="1" applyBorder="1" applyAlignment="1" applyProtection="1">
      <alignment vertical="center"/>
      <protection/>
    </xf>
    <xf numFmtId="38" fontId="3" fillId="0" borderId="39" xfId="48" applyFont="1" applyFill="1" applyBorder="1" applyAlignment="1" applyProtection="1">
      <alignment vertical="center" shrinkToFit="1"/>
      <protection/>
    </xf>
    <xf numFmtId="38" fontId="3" fillId="0" borderId="39" xfId="48" applyFont="1" applyBorder="1" applyAlignment="1" applyProtection="1">
      <alignment vertical="center"/>
      <protection/>
    </xf>
    <xf numFmtId="38" fontId="3" fillId="0" borderId="40" xfId="48" applyFont="1" applyBorder="1" applyAlignment="1" applyProtection="1">
      <alignment vertical="center"/>
      <protection/>
    </xf>
    <xf numFmtId="38" fontId="3" fillId="0" borderId="24" xfId="48" applyFont="1" applyFill="1" applyBorder="1" applyAlignment="1" applyProtection="1">
      <alignment horizontal="right" shrinkToFit="1"/>
      <protection/>
    </xf>
    <xf numFmtId="38" fontId="3" fillId="0" borderId="26" xfId="48" applyFont="1" applyFill="1" applyBorder="1" applyAlignment="1" applyProtection="1">
      <alignment horizontal="right" shrinkToFit="1"/>
      <protection/>
    </xf>
    <xf numFmtId="38" fontId="3" fillId="0" borderId="23" xfId="48" applyFont="1" applyFill="1" applyBorder="1" applyAlignment="1" applyProtection="1">
      <alignment horizontal="left" vertical="center"/>
      <protection/>
    </xf>
    <xf numFmtId="38" fontId="3" fillId="0" borderId="23" xfId="48" applyFont="1" applyFill="1" applyBorder="1" applyAlignment="1" applyProtection="1">
      <alignment horizontal="center"/>
      <protection/>
    </xf>
    <xf numFmtId="38" fontId="3" fillId="0" borderId="23" xfId="48" applyFont="1" applyFill="1" applyBorder="1" applyAlignment="1" applyProtection="1">
      <alignment vertical="center"/>
      <protection/>
    </xf>
    <xf numFmtId="38" fontId="3" fillId="0" borderId="41" xfId="48" applyFont="1" applyBorder="1" applyAlignment="1" applyProtection="1">
      <alignment horizontal="center" vertical="center"/>
      <protection/>
    </xf>
    <xf numFmtId="38" fontId="3" fillId="0" borderId="42" xfId="48" applyFont="1" applyBorder="1" applyAlignment="1" applyProtection="1">
      <alignment horizontal="center" vertical="center"/>
      <protection/>
    </xf>
    <xf numFmtId="38" fontId="3" fillId="0" borderId="43" xfId="48" applyFont="1" applyBorder="1" applyAlignment="1" applyProtection="1">
      <alignment vertical="center"/>
      <protection locked="0"/>
    </xf>
    <xf numFmtId="38" fontId="3" fillId="0" borderId="44" xfId="48" applyFont="1" applyBorder="1" applyAlignment="1" applyProtection="1">
      <alignment vertical="center"/>
      <protection/>
    </xf>
    <xf numFmtId="38" fontId="3" fillId="0" borderId="45" xfId="48" applyFont="1" applyBorder="1" applyAlignment="1" applyProtection="1">
      <alignment vertical="center"/>
      <protection/>
    </xf>
    <xf numFmtId="38" fontId="3" fillId="0" borderId="46" xfId="48" applyFont="1" applyBorder="1" applyAlignment="1" applyProtection="1">
      <alignment vertical="center"/>
      <protection/>
    </xf>
    <xf numFmtId="38" fontId="3" fillId="0" borderId="40" xfId="48" applyFont="1" applyBorder="1" applyAlignment="1" applyProtection="1">
      <alignment vertical="top" wrapText="1"/>
      <protection/>
    </xf>
    <xf numFmtId="38" fontId="3" fillId="0" borderId="47" xfId="48" applyFont="1" applyFill="1" applyBorder="1" applyAlignment="1" applyProtection="1">
      <alignment/>
      <protection/>
    </xf>
    <xf numFmtId="38" fontId="3" fillId="0" borderId="37" xfId="48" applyFont="1" applyFill="1" applyBorder="1" applyAlignment="1" applyProtection="1">
      <alignment/>
      <protection/>
    </xf>
    <xf numFmtId="38" fontId="3" fillId="0" borderId="48" xfId="48" applyFont="1" applyBorder="1" applyAlignment="1" applyProtection="1">
      <alignment vertical="center"/>
      <protection/>
    </xf>
    <xf numFmtId="38" fontId="3" fillId="37" borderId="49" xfId="48" applyFont="1" applyFill="1" applyBorder="1" applyAlignment="1" applyProtection="1">
      <alignment vertical="center"/>
      <protection/>
    </xf>
    <xf numFmtId="38" fontId="3" fillId="0" borderId="46" xfId="48" applyFont="1" applyFill="1" applyBorder="1" applyAlignment="1" applyProtection="1">
      <alignment vertical="center" wrapText="1"/>
      <protection/>
    </xf>
    <xf numFmtId="38" fontId="3" fillId="0" borderId="46" xfId="48" applyFont="1" applyFill="1" applyBorder="1" applyAlignment="1" applyProtection="1">
      <alignment vertical="center"/>
      <protection/>
    </xf>
    <xf numFmtId="38" fontId="3" fillId="0" borderId="46" xfId="48" applyFont="1" applyFill="1" applyBorder="1" applyAlignment="1" applyProtection="1">
      <alignment/>
      <protection/>
    </xf>
    <xf numFmtId="38" fontId="3" fillId="35" borderId="16" xfId="48" applyFont="1" applyFill="1" applyBorder="1" applyAlignment="1" applyProtection="1">
      <alignment horizontal="left"/>
      <protection/>
    </xf>
    <xf numFmtId="38" fontId="3" fillId="35" borderId="17" xfId="48" applyFont="1" applyFill="1" applyBorder="1" applyAlignment="1" applyProtection="1">
      <alignment horizontal="left"/>
      <protection/>
    </xf>
    <xf numFmtId="38" fontId="53" fillId="37" borderId="17" xfId="48" applyFont="1" applyFill="1" applyBorder="1" applyAlignment="1" applyProtection="1">
      <alignment vertical="center" shrinkToFit="1"/>
      <protection locked="0"/>
    </xf>
    <xf numFmtId="38" fontId="3" fillId="0" borderId="42" xfId="48" applyFont="1" applyBorder="1" applyAlignment="1" applyProtection="1">
      <alignment vertical="center"/>
      <protection/>
    </xf>
    <xf numFmtId="38" fontId="3" fillId="0" borderId="43" xfId="48" applyFont="1" applyBorder="1" applyAlignment="1" applyProtection="1">
      <alignment vertical="center"/>
      <protection/>
    </xf>
    <xf numFmtId="38" fontId="0" fillId="0" borderId="16" xfId="48" applyFont="1" applyBorder="1" applyAlignment="1" applyProtection="1">
      <alignment vertical="center"/>
      <protection locked="0"/>
    </xf>
    <xf numFmtId="38" fontId="0" fillId="0" borderId="14" xfId="48" applyFont="1" applyBorder="1" applyAlignment="1" applyProtection="1">
      <alignment vertical="center"/>
      <protection locked="0"/>
    </xf>
    <xf numFmtId="38" fontId="3" fillId="0" borderId="14" xfId="48" applyFont="1" applyBorder="1" applyAlignment="1" applyProtection="1">
      <alignment vertical="center"/>
      <protection locked="0"/>
    </xf>
    <xf numFmtId="38" fontId="3" fillId="28" borderId="13" xfId="48" applyNumberFormat="1" applyFont="1" applyFill="1" applyBorder="1" applyAlignment="1" applyProtection="1">
      <alignment vertical="center" shrinkToFit="1"/>
      <protection/>
    </xf>
    <xf numFmtId="0" fontId="0" fillId="0" borderId="39" xfId="0" applyFill="1" applyBorder="1" applyAlignment="1" applyProtection="1">
      <alignment vertical="center" shrinkToFit="1"/>
      <protection/>
    </xf>
    <xf numFmtId="38" fontId="3" fillId="0" borderId="39" xfId="48" applyFont="1" applyFill="1" applyBorder="1" applyAlignment="1" applyProtection="1">
      <alignment/>
      <protection/>
    </xf>
    <xf numFmtId="38" fontId="3" fillId="0" borderId="39" xfId="48" applyFont="1" applyFill="1" applyBorder="1" applyAlignment="1" applyProtection="1">
      <alignment horizontal="center"/>
      <protection/>
    </xf>
    <xf numFmtId="38" fontId="3" fillId="0" borderId="39" xfId="48" applyFont="1" applyFill="1" applyBorder="1" applyAlignment="1" applyProtection="1">
      <alignment/>
      <protection/>
    </xf>
    <xf numFmtId="38" fontId="3" fillId="0" borderId="50" xfId="48" applyFont="1" applyBorder="1" applyAlignment="1" applyProtection="1">
      <alignment vertical="center"/>
      <protection/>
    </xf>
    <xf numFmtId="38" fontId="3" fillId="0" borderId="51" xfId="48" applyFont="1" applyBorder="1" applyAlignment="1" applyProtection="1">
      <alignment vertical="center"/>
      <protection/>
    </xf>
    <xf numFmtId="38" fontId="3" fillId="0" borderId="52" xfId="48" applyFont="1" applyBorder="1" applyAlignment="1" applyProtection="1">
      <alignment vertical="center"/>
      <protection/>
    </xf>
    <xf numFmtId="38" fontId="3" fillId="0" borderId="41" xfId="48" applyFont="1" applyBorder="1" applyAlignment="1" applyProtection="1">
      <alignment vertical="center"/>
      <protection/>
    </xf>
    <xf numFmtId="177" fontId="3" fillId="0" borderId="42" xfId="48" applyNumberFormat="1" applyFont="1" applyBorder="1" applyAlignment="1" applyProtection="1" quotePrefix="1">
      <alignment horizontal="right" vertical="center"/>
      <protection/>
    </xf>
    <xf numFmtId="38" fontId="3" fillId="0" borderId="53" xfId="48" applyFont="1" applyBorder="1" applyAlignment="1" applyProtection="1">
      <alignment vertical="center"/>
      <protection/>
    </xf>
    <xf numFmtId="177" fontId="3" fillId="0" borderId="43" xfId="48" applyNumberFormat="1" applyFont="1" applyBorder="1" applyAlignment="1" applyProtection="1" quotePrefix="1">
      <alignment horizontal="right" vertical="center"/>
      <protection/>
    </xf>
    <xf numFmtId="38" fontId="3" fillId="0" borderId="54" xfId="48" applyFont="1" applyBorder="1" applyAlignment="1" applyProtection="1">
      <alignment vertical="center"/>
      <protection/>
    </xf>
    <xf numFmtId="38" fontId="3" fillId="0" borderId="0" xfId="48" applyFont="1" applyBorder="1" applyAlignment="1" applyProtection="1">
      <alignment vertical="center"/>
      <protection/>
    </xf>
    <xf numFmtId="38" fontId="3" fillId="0" borderId="55" xfId="48" applyFont="1" applyBorder="1" applyAlignment="1" applyProtection="1">
      <alignment vertical="center"/>
      <protection/>
    </xf>
    <xf numFmtId="38" fontId="3" fillId="0" borderId="0" xfId="48" applyFont="1" applyBorder="1" applyAlignment="1" applyProtection="1">
      <alignment horizontal="center" vertical="center"/>
      <protection/>
    </xf>
    <xf numFmtId="0" fontId="8" fillId="0" borderId="0" xfId="48" applyNumberFormat="1" applyFont="1" applyBorder="1" applyAlignment="1" applyProtection="1">
      <alignment vertical="top" wrapText="1"/>
      <protection/>
    </xf>
    <xf numFmtId="38" fontId="3" fillId="0" borderId="56" xfId="48" applyFont="1" applyBorder="1" applyAlignment="1" applyProtection="1">
      <alignment vertical="center"/>
      <protection/>
    </xf>
    <xf numFmtId="38" fontId="3" fillId="0" borderId="57" xfId="48" applyFont="1" applyBorder="1" applyAlignment="1" applyProtection="1">
      <alignment vertical="center"/>
      <protection locked="0"/>
    </xf>
    <xf numFmtId="38" fontId="11" fillId="0" borderId="31" xfId="48" applyFont="1" applyFill="1" applyBorder="1" applyAlignment="1" applyProtection="1">
      <alignment vertical="center" shrinkToFit="1"/>
      <protection/>
    </xf>
    <xf numFmtId="38" fontId="11" fillId="0" borderId="28" xfId="48" applyFont="1" applyFill="1" applyBorder="1" applyAlignment="1" applyProtection="1">
      <alignment vertical="center" shrinkToFit="1"/>
      <protection/>
    </xf>
    <xf numFmtId="38" fontId="3" fillId="0" borderId="11" xfId="48" applyFont="1" applyFill="1" applyBorder="1" applyAlignment="1" applyProtection="1">
      <alignment horizontal="right"/>
      <protection/>
    </xf>
    <xf numFmtId="38" fontId="3" fillId="0" borderId="0" xfId="48" applyFont="1" applyFill="1" applyBorder="1" applyAlignment="1" applyProtection="1">
      <alignment horizontal="right"/>
      <protection/>
    </xf>
    <xf numFmtId="38" fontId="3" fillId="0" borderId="0" xfId="48" applyFont="1" applyFill="1" applyBorder="1" applyAlignment="1" applyProtection="1">
      <alignment shrinkToFit="1"/>
      <protection/>
    </xf>
    <xf numFmtId="38" fontId="3" fillId="0" borderId="58" xfId="48" applyFont="1" applyBorder="1" applyAlignment="1" applyProtection="1">
      <alignment vertical="center"/>
      <protection/>
    </xf>
    <xf numFmtId="38" fontId="3" fillId="41" borderId="14" xfId="48" applyFont="1" applyFill="1" applyBorder="1" applyAlignment="1" applyProtection="1">
      <alignment/>
      <protection/>
    </xf>
    <xf numFmtId="38" fontId="3" fillId="41" borderId="14" xfId="48" applyFont="1" applyFill="1" applyBorder="1" applyAlignment="1" applyProtection="1">
      <alignment horizontal="right" vertical="center"/>
      <protection/>
    </xf>
    <xf numFmtId="38" fontId="3" fillId="41" borderId="14" xfId="48" applyFont="1" applyFill="1" applyBorder="1" applyAlignment="1" applyProtection="1">
      <alignment vertical="center"/>
      <protection/>
    </xf>
    <xf numFmtId="38" fontId="3" fillId="41" borderId="14" xfId="48" applyFont="1" applyFill="1" applyBorder="1" applyAlignment="1" applyProtection="1">
      <alignment vertical="center" shrinkToFit="1"/>
      <protection/>
    </xf>
    <xf numFmtId="38" fontId="10" fillId="41" borderId="59" xfId="48" applyFont="1" applyFill="1" applyBorder="1" applyAlignment="1" applyProtection="1">
      <alignment vertical="center" shrinkToFit="1"/>
      <protection/>
    </xf>
    <xf numFmtId="38" fontId="10" fillId="41" borderId="60" xfId="48" applyFont="1" applyFill="1" applyBorder="1" applyAlignment="1" applyProtection="1">
      <alignment vertical="center"/>
      <protection/>
    </xf>
    <xf numFmtId="38" fontId="3" fillId="41" borderId="16" xfId="48" applyFont="1" applyFill="1" applyBorder="1" applyAlignment="1" applyProtection="1">
      <alignment vertical="center" shrinkToFit="1"/>
      <protection/>
    </xf>
    <xf numFmtId="38" fontId="3" fillId="41" borderId="18" xfId="48" applyFont="1" applyFill="1" applyBorder="1" applyAlignment="1" applyProtection="1">
      <alignment vertical="center"/>
      <protection/>
    </xf>
    <xf numFmtId="38" fontId="3" fillId="38" borderId="16" xfId="48" applyFont="1" applyFill="1" applyBorder="1" applyAlignment="1" applyProtection="1">
      <alignment vertical="center" shrinkToFit="1"/>
      <protection/>
    </xf>
    <xf numFmtId="38" fontId="3" fillId="40" borderId="17" xfId="48" applyFont="1" applyFill="1" applyBorder="1" applyAlignment="1" applyProtection="1">
      <alignment shrinkToFit="1"/>
      <protection/>
    </xf>
    <xf numFmtId="38" fontId="7" fillId="0" borderId="26" xfId="48" applyFont="1" applyBorder="1" applyAlignment="1" applyProtection="1">
      <alignment horizontal="center" vertical="center"/>
      <protection/>
    </xf>
    <xf numFmtId="38" fontId="3" fillId="0" borderId="36" xfId="48" applyFont="1" applyBorder="1" applyAlignment="1" applyProtection="1">
      <alignment vertical="top" wrapText="1"/>
      <protection/>
    </xf>
    <xf numFmtId="38" fontId="3" fillId="0" borderId="61" xfId="48" applyFont="1" applyBorder="1" applyAlignment="1" applyProtection="1">
      <alignment vertical="center"/>
      <protection/>
    </xf>
    <xf numFmtId="38" fontId="3" fillId="0" borderId="62" xfId="48" applyFont="1" applyBorder="1" applyAlignment="1" applyProtection="1">
      <alignment vertical="center"/>
      <protection/>
    </xf>
    <xf numFmtId="38" fontId="3" fillId="0" borderId="30" xfId="48" applyFont="1" applyFill="1" applyBorder="1" applyAlignment="1" applyProtection="1">
      <alignment vertical="center"/>
      <protection/>
    </xf>
    <xf numFmtId="38" fontId="3" fillId="0" borderId="40" xfId="48" applyFont="1" applyFill="1" applyBorder="1" applyAlignment="1" applyProtection="1">
      <alignment vertical="center"/>
      <protection/>
    </xf>
    <xf numFmtId="38" fontId="10" fillId="0" borderId="40" xfId="48" applyFont="1" applyFill="1" applyBorder="1" applyAlignment="1" applyProtection="1">
      <alignment/>
      <protection/>
    </xf>
    <xf numFmtId="38" fontId="3" fillId="0" borderId="33" xfId="48" applyFont="1" applyFill="1" applyBorder="1" applyAlignment="1" applyProtection="1">
      <alignment vertical="center"/>
      <protection/>
    </xf>
    <xf numFmtId="38" fontId="3" fillId="0" borderId="11" xfId="48" applyFont="1" applyFill="1" applyBorder="1" applyAlignment="1" applyProtection="1">
      <alignment vertical="center"/>
      <protection/>
    </xf>
    <xf numFmtId="38" fontId="3" fillId="0" borderId="61" xfId="48" applyFont="1" applyFill="1" applyBorder="1" applyAlignment="1" applyProtection="1">
      <alignment vertical="center"/>
      <protection/>
    </xf>
    <xf numFmtId="38" fontId="3" fillId="0" borderId="61" xfId="48" applyFont="1" applyFill="1" applyBorder="1" applyAlignment="1" applyProtection="1">
      <alignment horizontal="right"/>
      <protection/>
    </xf>
    <xf numFmtId="38" fontId="0" fillId="7" borderId="14" xfId="48" applyFont="1" applyFill="1" applyBorder="1" applyAlignment="1" applyProtection="1">
      <alignment vertical="center"/>
      <protection/>
    </xf>
    <xf numFmtId="38" fontId="3" fillId="41" borderId="0" xfId="48" applyFont="1" applyFill="1" applyBorder="1" applyAlignment="1" applyProtection="1">
      <alignment vertical="center"/>
      <protection/>
    </xf>
    <xf numFmtId="38" fontId="3" fillId="41" borderId="63" xfId="48" applyFont="1" applyFill="1" applyBorder="1" applyAlignment="1" applyProtection="1">
      <alignment vertical="center"/>
      <protection/>
    </xf>
    <xf numFmtId="38" fontId="3" fillId="0" borderId="64" xfId="48" applyFont="1" applyFill="1" applyBorder="1" applyAlignment="1" applyProtection="1">
      <alignment vertical="center"/>
      <protection/>
    </xf>
    <xf numFmtId="38" fontId="3" fillId="41" borderId="65" xfId="48" applyFont="1" applyFill="1" applyBorder="1" applyAlignment="1" applyProtection="1">
      <alignment/>
      <protection/>
    </xf>
    <xf numFmtId="38" fontId="3" fillId="0" borderId="66" xfId="48" applyFont="1" applyBorder="1" applyAlignment="1" applyProtection="1">
      <alignment vertical="center"/>
      <protection/>
    </xf>
    <xf numFmtId="38" fontId="3" fillId="0" borderId="67" xfId="48" applyFont="1" applyBorder="1" applyAlignment="1" applyProtection="1">
      <alignment vertical="center"/>
      <protection/>
    </xf>
    <xf numFmtId="177" fontId="3" fillId="0" borderId="67" xfId="48" applyNumberFormat="1" applyFont="1" applyBorder="1" applyAlignment="1" applyProtection="1" quotePrefix="1">
      <alignment horizontal="right" vertical="center"/>
      <protection/>
    </xf>
    <xf numFmtId="38" fontId="3" fillId="0" borderId="68" xfId="48" applyFont="1" applyBorder="1" applyAlignment="1" applyProtection="1">
      <alignment vertical="center"/>
      <protection/>
    </xf>
    <xf numFmtId="0" fontId="0" fillId="0" borderId="69" xfId="0" applyBorder="1" applyAlignment="1">
      <alignment vertical="center" wrapText="1"/>
    </xf>
    <xf numFmtId="0" fontId="0" fillId="0" borderId="58" xfId="0" applyBorder="1" applyAlignment="1">
      <alignment vertical="center" wrapText="1"/>
    </xf>
    <xf numFmtId="38" fontId="0" fillId="7" borderId="14" xfId="48" applyFont="1" applyFill="1" applyBorder="1" applyAlignment="1" applyProtection="1">
      <alignment horizontal="center" vertical="center"/>
      <protection/>
    </xf>
    <xf numFmtId="38" fontId="0" fillId="0" borderId="0" xfId="48" applyFont="1" applyBorder="1" applyAlignment="1" applyProtection="1">
      <alignment vertical="center"/>
      <protection/>
    </xf>
    <xf numFmtId="38" fontId="3" fillId="0" borderId="0" xfId="48" applyFont="1" applyFill="1" applyBorder="1" applyAlignment="1" applyProtection="1">
      <alignment horizontal="left" vertical="center"/>
      <protection/>
    </xf>
    <xf numFmtId="38" fontId="3" fillId="0" borderId="0" xfId="48" applyFont="1" applyFill="1" applyBorder="1" applyAlignment="1" applyProtection="1">
      <alignment/>
      <protection/>
    </xf>
    <xf numFmtId="38" fontId="3" fillId="0" borderId="0" xfId="48" applyFont="1" applyFill="1" applyBorder="1" applyAlignment="1" applyProtection="1">
      <alignment horizontal="center"/>
      <protection/>
    </xf>
    <xf numFmtId="38" fontId="3" fillId="0" borderId="0" xfId="48" applyFont="1" applyFill="1" applyBorder="1" applyAlignment="1" applyProtection="1">
      <alignment vertical="center"/>
      <protection/>
    </xf>
    <xf numFmtId="38" fontId="0" fillId="0" borderId="23" xfId="48" applyFont="1" applyBorder="1" applyAlignment="1" applyProtection="1">
      <alignment vertical="center"/>
      <protection/>
    </xf>
    <xf numFmtId="38" fontId="3" fillId="42" borderId="65" xfId="48"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ill="1" applyAlignment="1" applyProtection="1">
      <alignment/>
      <protection/>
    </xf>
    <xf numFmtId="38" fontId="14" fillId="0" borderId="70" xfId="48" applyFont="1" applyFill="1" applyBorder="1" applyAlignment="1" applyProtection="1">
      <alignment vertical="center"/>
      <protection/>
    </xf>
    <xf numFmtId="38" fontId="0" fillId="28" borderId="14" xfId="48" applyFont="1" applyFill="1" applyBorder="1" applyAlignment="1" applyProtection="1">
      <alignment vertical="center"/>
      <protection locked="0"/>
    </xf>
    <xf numFmtId="38" fontId="3" fillId="41" borderId="17" xfId="48" applyFont="1" applyFill="1" applyBorder="1" applyAlignment="1" applyProtection="1">
      <alignment vertical="center"/>
      <protection/>
    </xf>
    <xf numFmtId="38" fontId="3" fillId="0" borderId="71" xfId="48" applyFont="1" applyBorder="1" applyAlignment="1" applyProtection="1">
      <alignment horizontal="center" vertical="center"/>
      <protection/>
    </xf>
    <xf numFmtId="38" fontId="3" fillId="0" borderId="72" xfId="48" applyFont="1" applyBorder="1" applyAlignment="1" applyProtection="1">
      <alignment horizontal="center" vertical="center"/>
      <protection/>
    </xf>
    <xf numFmtId="38" fontId="15" fillId="7" borderId="16" xfId="48" applyFont="1" applyFill="1" applyBorder="1" applyAlignment="1" applyProtection="1">
      <alignment vertical="center" shrinkToFit="1"/>
      <protection/>
    </xf>
    <xf numFmtId="38" fontId="0" fillId="7" borderId="17" xfId="48" applyFont="1" applyFill="1" applyBorder="1" applyAlignment="1" applyProtection="1">
      <alignment horizontal="center" vertical="center"/>
      <protection/>
    </xf>
    <xf numFmtId="38" fontId="0" fillId="7" borderId="17" xfId="48" applyFont="1" applyFill="1" applyBorder="1" applyAlignment="1" applyProtection="1">
      <alignment horizontal="center" vertical="center"/>
      <protection/>
    </xf>
    <xf numFmtId="38" fontId="3" fillId="41" borderId="14" xfId="48" applyFont="1" applyFill="1" applyBorder="1" applyAlignment="1" applyProtection="1">
      <alignment shrinkToFit="1"/>
      <protection/>
    </xf>
    <xf numFmtId="38" fontId="3" fillId="41" borderId="14" xfId="48" applyFont="1" applyFill="1" applyBorder="1" applyAlignment="1" applyProtection="1">
      <alignment horizontal="center" shrinkToFit="1"/>
      <protection/>
    </xf>
    <xf numFmtId="38" fontId="3" fillId="0" borderId="73" xfId="48" applyFont="1" applyBorder="1" applyAlignment="1" applyProtection="1">
      <alignment horizontal="left" vertical="center"/>
      <protection/>
    </xf>
    <xf numFmtId="38" fontId="3" fillId="0" borderId="20" xfId="48" applyFont="1" applyBorder="1" applyAlignment="1" applyProtection="1">
      <alignment vertical="center"/>
      <protection locked="0"/>
    </xf>
    <xf numFmtId="38" fontId="3" fillId="0" borderId="20" xfId="48" applyFont="1" applyBorder="1" applyAlignment="1" applyProtection="1">
      <alignment vertical="center"/>
      <protection/>
    </xf>
    <xf numFmtId="38" fontId="3" fillId="0" borderId="74" xfId="48" applyFont="1" applyBorder="1" applyAlignment="1" applyProtection="1">
      <alignment vertical="center"/>
      <protection/>
    </xf>
    <xf numFmtId="0" fontId="3" fillId="0" borderId="0" xfId="48" applyNumberFormat="1" applyFont="1" applyAlignment="1" applyProtection="1">
      <alignment vertical="center"/>
      <protection/>
    </xf>
    <xf numFmtId="0" fontId="0" fillId="0" borderId="0" xfId="0" applyNumberFormat="1" applyFont="1" applyFill="1" applyAlignment="1" applyProtection="1">
      <alignment/>
      <protection/>
    </xf>
    <xf numFmtId="38" fontId="3" fillId="38" borderId="14" xfId="48" applyFont="1" applyFill="1" applyBorder="1" applyAlignment="1" applyProtection="1">
      <alignment/>
      <protection/>
    </xf>
    <xf numFmtId="38" fontId="3" fillId="39" borderId="14" xfId="48" applyFont="1" applyFill="1" applyBorder="1" applyAlignment="1" applyProtection="1">
      <alignment horizontal="right"/>
      <protection/>
    </xf>
    <xf numFmtId="38" fontId="3" fillId="39" borderId="14" xfId="48" applyFont="1" applyFill="1" applyBorder="1" applyAlignment="1" applyProtection="1">
      <alignment/>
      <protection/>
    </xf>
    <xf numFmtId="38" fontId="3" fillId="39" borderId="14" xfId="48" applyFont="1" applyFill="1" applyBorder="1" applyAlignment="1" applyProtection="1">
      <alignment shrinkToFit="1"/>
      <protection/>
    </xf>
    <xf numFmtId="38" fontId="3" fillId="38" borderId="14" xfId="48" applyFont="1" applyFill="1" applyBorder="1" applyAlignment="1" applyProtection="1">
      <alignment/>
      <protection/>
    </xf>
    <xf numFmtId="38" fontId="3" fillId="38" borderId="14" xfId="48" applyFont="1" applyFill="1" applyBorder="1" applyAlignment="1" applyProtection="1">
      <alignment/>
      <protection/>
    </xf>
    <xf numFmtId="38" fontId="3" fillId="38" borderId="14" xfId="48" applyFont="1" applyFill="1" applyBorder="1" applyAlignment="1" applyProtection="1">
      <alignment/>
      <protection/>
    </xf>
    <xf numFmtId="38" fontId="3" fillId="38" borderId="16" xfId="48" applyFont="1" applyFill="1" applyBorder="1" applyAlignment="1" applyProtection="1">
      <alignment vertical="center" shrinkToFit="1"/>
      <protection/>
    </xf>
    <xf numFmtId="38" fontId="3" fillId="38" borderId="14" xfId="48" applyFont="1" applyFill="1" applyBorder="1" applyAlignment="1" applyProtection="1">
      <alignment/>
      <protection/>
    </xf>
    <xf numFmtId="38" fontId="3" fillId="33" borderId="14" xfId="48" applyFont="1" applyFill="1" applyBorder="1" applyAlignment="1" applyProtection="1">
      <alignment/>
      <protection/>
    </xf>
    <xf numFmtId="38" fontId="3" fillId="0" borderId="14" xfId="48" applyFont="1" applyFill="1" applyBorder="1" applyAlignment="1" applyProtection="1">
      <alignment/>
      <protection locked="0"/>
    </xf>
    <xf numFmtId="38" fontId="3" fillId="38" borderId="14" xfId="48" applyFont="1" applyFill="1" applyBorder="1" applyAlignment="1" applyProtection="1">
      <alignment/>
      <protection/>
    </xf>
    <xf numFmtId="38" fontId="3" fillId="38" borderId="16" xfId="48" applyFont="1" applyFill="1" applyBorder="1" applyAlignment="1" applyProtection="1">
      <alignment vertical="center" shrinkToFit="1"/>
      <protection/>
    </xf>
    <xf numFmtId="38" fontId="3" fillId="0" borderId="14" xfId="48" applyFont="1" applyFill="1" applyBorder="1" applyAlignment="1" applyProtection="1">
      <alignment/>
      <protection/>
    </xf>
    <xf numFmtId="38" fontId="3" fillId="41" borderId="14" xfId="48" applyFont="1" applyFill="1" applyBorder="1" applyAlignment="1" applyProtection="1">
      <alignment vertical="center"/>
      <protection/>
    </xf>
    <xf numFmtId="38" fontId="3" fillId="41" borderId="14" xfId="48" applyFont="1" applyFill="1" applyBorder="1" applyAlignment="1" applyProtection="1">
      <alignment vertical="center" shrinkToFit="1"/>
      <protection/>
    </xf>
    <xf numFmtId="38" fontId="3" fillId="41" borderId="17" xfId="48" applyFont="1" applyFill="1" applyBorder="1" applyAlignment="1" applyProtection="1">
      <alignment vertical="center"/>
      <protection/>
    </xf>
    <xf numFmtId="38" fontId="0" fillId="7" borderId="14" xfId="48" applyFont="1" applyFill="1" applyBorder="1" applyAlignment="1" applyProtection="1">
      <alignment horizontal="center" vertical="center"/>
      <protection/>
    </xf>
    <xf numFmtId="38" fontId="0" fillId="0" borderId="14" xfId="48" applyFont="1" applyBorder="1" applyAlignment="1" applyProtection="1">
      <alignment vertical="center"/>
      <protection locked="0"/>
    </xf>
    <xf numFmtId="38" fontId="3" fillId="0" borderId="28" xfId="48" applyFont="1" applyBorder="1" applyAlignment="1" applyProtection="1">
      <alignment vertical="center"/>
      <protection/>
    </xf>
    <xf numFmtId="38" fontId="3" fillId="41" borderId="14" xfId="48" applyFont="1" applyFill="1" applyBorder="1" applyAlignment="1" applyProtection="1">
      <alignment horizontal="right" vertical="center"/>
      <protection/>
    </xf>
    <xf numFmtId="38" fontId="3" fillId="41" borderId="14" xfId="48" applyFont="1" applyFill="1" applyBorder="1" applyAlignment="1" applyProtection="1">
      <alignment vertical="center"/>
      <protection/>
    </xf>
    <xf numFmtId="38" fontId="3" fillId="0" borderId="25" xfId="48" applyFont="1" applyFill="1" applyBorder="1" applyAlignment="1" applyProtection="1">
      <alignment horizontal="right" shrinkToFit="1"/>
      <protection/>
    </xf>
    <xf numFmtId="38" fontId="3" fillId="0" borderId="36" xfId="48" applyFont="1" applyFill="1" applyBorder="1" applyAlignment="1" applyProtection="1">
      <alignment horizontal="right" shrinkToFit="1"/>
      <protection/>
    </xf>
    <xf numFmtId="38" fontId="0" fillId="7" borderId="14" xfId="48" applyFont="1" applyFill="1" applyBorder="1" applyAlignment="1" applyProtection="1">
      <alignment vertical="center" shrinkToFit="1"/>
      <protection/>
    </xf>
    <xf numFmtId="38" fontId="9" fillId="36" borderId="75" xfId="48" applyFont="1" applyFill="1" applyBorder="1" applyAlignment="1" applyProtection="1">
      <alignment horizontal="right" vertical="center" shrinkToFit="1"/>
      <protection/>
    </xf>
    <xf numFmtId="38" fontId="3" fillId="0" borderId="56" xfId="48" applyFont="1" applyBorder="1" applyAlignment="1" applyProtection="1">
      <alignment vertical="center"/>
      <protection/>
    </xf>
    <xf numFmtId="38" fontId="3" fillId="41" borderId="16" xfId="48" applyFont="1" applyFill="1" applyBorder="1" applyAlignment="1" applyProtection="1">
      <alignment horizontal="right" shrinkToFit="1"/>
      <protection/>
    </xf>
    <xf numFmtId="38" fontId="3" fillId="41" borderId="17" xfId="48" applyFont="1" applyFill="1" applyBorder="1" applyAlignment="1" applyProtection="1">
      <alignment horizontal="right" shrinkToFit="1"/>
      <protection/>
    </xf>
    <xf numFmtId="38" fontId="3" fillId="41" borderId="16" xfId="48" applyFont="1" applyFill="1" applyBorder="1" applyAlignment="1" applyProtection="1">
      <alignment horizontal="center" vertical="center" shrinkToFit="1"/>
      <protection/>
    </xf>
    <xf numFmtId="38" fontId="3" fillId="41" borderId="17" xfId="48" applyFont="1" applyFill="1" applyBorder="1" applyAlignment="1" applyProtection="1">
      <alignment horizontal="center" vertical="center" shrinkToFit="1"/>
      <protection/>
    </xf>
    <xf numFmtId="38" fontId="3" fillId="41" borderId="15" xfId="48" applyFont="1" applyFill="1" applyBorder="1" applyAlignment="1" applyProtection="1">
      <alignment horizontal="center" vertical="center"/>
      <protection/>
    </xf>
    <xf numFmtId="38" fontId="3" fillId="41" borderId="17" xfId="48" applyFont="1" applyFill="1" applyBorder="1" applyAlignment="1" applyProtection="1">
      <alignment horizontal="center" vertical="center"/>
      <protection/>
    </xf>
    <xf numFmtId="38" fontId="3" fillId="41" borderId="16" xfId="48" applyFont="1" applyFill="1" applyBorder="1" applyAlignment="1" applyProtection="1">
      <alignment horizontal="left" vertical="center" shrinkToFit="1"/>
      <protection/>
    </xf>
    <xf numFmtId="38" fontId="3" fillId="41" borderId="15" xfId="48" applyFont="1" applyFill="1" applyBorder="1" applyAlignment="1" applyProtection="1">
      <alignment horizontal="left" vertical="center" shrinkToFit="1"/>
      <protection/>
    </xf>
    <xf numFmtId="38" fontId="3" fillId="41" borderId="17" xfId="48" applyFont="1" applyFill="1" applyBorder="1" applyAlignment="1" applyProtection="1">
      <alignment horizontal="left" vertical="center" shrinkToFit="1"/>
      <protection/>
    </xf>
    <xf numFmtId="38" fontId="3" fillId="41" borderId="14" xfId="48" applyFont="1" applyFill="1" applyBorder="1" applyAlignment="1" applyProtection="1">
      <alignment horizontal="center" vertical="center" wrapText="1"/>
      <protection/>
    </xf>
    <xf numFmtId="38" fontId="3" fillId="41" borderId="10" xfId="48" applyFont="1" applyFill="1" applyBorder="1" applyAlignment="1" applyProtection="1">
      <alignment horizontal="center" vertical="center" wrapText="1"/>
      <protection/>
    </xf>
    <xf numFmtId="38" fontId="3" fillId="41" borderId="21" xfId="48" applyFont="1" applyFill="1" applyBorder="1" applyAlignment="1" applyProtection="1">
      <alignment horizontal="center" vertical="center" wrapText="1"/>
      <protection/>
    </xf>
    <xf numFmtId="38" fontId="3" fillId="41" borderId="76" xfId="48" applyFont="1" applyFill="1" applyBorder="1" applyAlignment="1" applyProtection="1">
      <alignment horizontal="center" vertical="center" shrinkToFit="1"/>
      <protection/>
    </xf>
    <xf numFmtId="38" fontId="3" fillId="41" borderId="15" xfId="48" applyFont="1" applyFill="1" applyBorder="1" applyAlignment="1" applyProtection="1">
      <alignment horizontal="center" vertical="center" shrinkToFit="1"/>
      <protection/>
    </xf>
    <xf numFmtId="38" fontId="3" fillId="41" borderId="21" xfId="48" applyFont="1" applyFill="1" applyBorder="1" applyAlignment="1" applyProtection="1">
      <alignment horizontal="center" vertical="center" shrinkToFit="1"/>
      <protection/>
    </xf>
    <xf numFmtId="38" fontId="3" fillId="41" borderId="77" xfId="48" applyFont="1" applyFill="1" applyBorder="1" applyAlignment="1" applyProtection="1">
      <alignment horizontal="center" vertical="center" shrinkToFit="1"/>
      <protection/>
    </xf>
    <xf numFmtId="38" fontId="3" fillId="36" borderId="16" xfId="48" applyFont="1" applyFill="1" applyBorder="1" applyAlignment="1" applyProtection="1">
      <alignment vertical="center" shrinkToFit="1"/>
      <protection/>
    </xf>
    <xf numFmtId="38" fontId="3" fillId="36" borderId="15" xfId="48" applyFont="1" applyFill="1" applyBorder="1" applyAlignment="1" applyProtection="1">
      <alignment vertical="center" shrinkToFit="1"/>
      <protection/>
    </xf>
    <xf numFmtId="38" fontId="3" fillId="36" borderId="17" xfId="48" applyFont="1" applyFill="1" applyBorder="1" applyAlignment="1" applyProtection="1">
      <alignment vertical="center" shrinkToFit="1"/>
      <protection/>
    </xf>
    <xf numFmtId="38" fontId="3" fillId="35" borderId="16" xfId="48" applyFont="1" applyFill="1" applyBorder="1" applyAlignment="1" applyProtection="1">
      <alignment horizontal="left" vertical="center" shrinkToFit="1"/>
      <protection/>
    </xf>
    <xf numFmtId="38" fontId="3" fillId="35" borderId="15" xfId="48" applyFont="1" applyFill="1" applyBorder="1" applyAlignment="1" applyProtection="1">
      <alignment horizontal="left" vertical="center" shrinkToFit="1"/>
      <protection/>
    </xf>
    <xf numFmtId="38" fontId="3" fillId="35" borderId="17" xfId="48" applyFont="1" applyFill="1" applyBorder="1" applyAlignment="1" applyProtection="1">
      <alignment horizontal="left" vertical="center" shrinkToFit="1"/>
      <protection/>
    </xf>
    <xf numFmtId="38" fontId="7" fillId="0" borderId="26" xfId="48" applyFont="1" applyBorder="1" applyAlignment="1" applyProtection="1">
      <alignment horizontal="center" vertical="center"/>
      <protection/>
    </xf>
    <xf numFmtId="38" fontId="3" fillId="19" borderId="16" xfId="48" applyFont="1" applyFill="1" applyBorder="1" applyAlignment="1" applyProtection="1">
      <alignment horizontal="center" vertical="center"/>
      <protection/>
    </xf>
    <xf numFmtId="38" fontId="3" fillId="19" borderId="15" xfId="48" applyFont="1" applyFill="1" applyBorder="1" applyAlignment="1" applyProtection="1">
      <alignment horizontal="center" vertical="center"/>
      <protection/>
    </xf>
    <xf numFmtId="38" fontId="3" fillId="7" borderId="15" xfId="48" applyFont="1" applyFill="1" applyBorder="1" applyAlignment="1" applyProtection="1">
      <alignment horizontal="center" vertical="center" shrinkToFit="1"/>
      <protection/>
    </xf>
    <xf numFmtId="38" fontId="3" fillId="33" borderId="16" xfId="48" applyFont="1" applyFill="1" applyBorder="1" applyAlignment="1" applyProtection="1">
      <alignment horizontal="center" shrinkToFit="1"/>
      <protection/>
    </xf>
    <xf numFmtId="38" fontId="3" fillId="33" borderId="17" xfId="48" applyFont="1" applyFill="1" applyBorder="1" applyAlignment="1" applyProtection="1">
      <alignment horizontal="center" shrinkToFit="1"/>
      <protection/>
    </xf>
    <xf numFmtId="180" fontId="3" fillId="37" borderId="15" xfId="48" applyNumberFormat="1" applyFont="1" applyFill="1" applyBorder="1" applyAlignment="1" applyProtection="1">
      <alignment horizontal="center" vertical="center" shrinkToFit="1"/>
      <protection locked="0"/>
    </xf>
    <xf numFmtId="180" fontId="3" fillId="37" borderId="17" xfId="48" applyNumberFormat="1" applyFont="1" applyFill="1" applyBorder="1" applyAlignment="1" applyProtection="1">
      <alignment horizontal="center" vertical="center" shrinkToFit="1"/>
      <protection locked="0"/>
    </xf>
    <xf numFmtId="38" fontId="3" fillId="33" borderId="16" xfId="48" applyFont="1" applyFill="1" applyBorder="1" applyAlignment="1" applyProtection="1">
      <alignment horizontal="right" vertical="center"/>
      <protection/>
    </xf>
    <xf numFmtId="38" fontId="3" fillId="33" borderId="17" xfId="48" applyFont="1" applyFill="1" applyBorder="1" applyAlignment="1" applyProtection="1">
      <alignment horizontal="right" vertical="center"/>
      <protection/>
    </xf>
    <xf numFmtId="31" fontId="3" fillId="28" borderId="16" xfId="48" applyNumberFormat="1" applyFont="1" applyFill="1" applyBorder="1" applyAlignment="1" applyProtection="1">
      <alignment horizontal="center" shrinkToFit="1"/>
      <protection/>
    </xf>
    <xf numFmtId="31" fontId="3" fillId="28" borderId="17" xfId="48" applyNumberFormat="1" applyFont="1" applyFill="1" applyBorder="1" applyAlignment="1" applyProtection="1">
      <alignment horizontal="center" shrinkToFit="1"/>
      <protection/>
    </xf>
    <xf numFmtId="38" fontId="3" fillId="35" borderId="78" xfId="48" applyFont="1" applyFill="1" applyBorder="1" applyAlignment="1" applyProtection="1">
      <alignment horizontal="center"/>
      <protection/>
    </xf>
    <xf numFmtId="38" fontId="3" fillId="35" borderId="79" xfId="48" applyFont="1" applyFill="1" applyBorder="1" applyAlignment="1" applyProtection="1">
      <alignment horizontal="center"/>
      <protection/>
    </xf>
    <xf numFmtId="38" fontId="3" fillId="35" borderId="80" xfId="48" applyFont="1" applyFill="1" applyBorder="1" applyAlignment="1" applyProtection="1">
      <alignment horizontal="center"/>
      <protection/>
    </xf>
    <xf numFmtId="38" fontId="3" fillId="43" borderId="13" xfId="48" applyFont="1" applyFill="1" applyBorder="1" applyAlignment="1" applyProtection="1">
      <alignment horizontal="center" vertical="center" shrinkToFit="1"/>
      <protection/>
    </xf>
    <xf numFmtId="38" fontId="3" fillId="43" borderId="22" xfId="48" applyFont="1" applyFill="1" applyBorder="1" applyAlignment="1" applyProtection="1">
      <alignment horizontal="center" vertical="center" shrinkToFit="1"/>
      <protection/>
    </xf>
    <xf numFmtId="38" fontId="3" fillId="33" borderId="15" xfId="48" applyFont="1" applyFill="1" applyBorder="1" applyAlignment="1" applyProtection="1">
      <alignment horizontal="center" shrinkToFit="1"/>
      <protection/>
    </xf>
    <xf numFmtId="38" fontId="3" fillId="35" borderId="10" xfId="48" applyFont="1" applyFill="1" applyBorder="1" applyAlignment="1" applyProtection="1">
      <alignment horizontal="center" vertical="center" shrinkToFit="1"/>
      <protection/>
    </xf>
    <xf numFmtId="38" fontId="3" fillId="35" borderId="12" xfId="48" applyFont="1" applyFill="1" applyBorder="1" applyAlignment="1" applyProtection="1">
      <alignment horizontal="center" vertical="center" shrinkToFit="1"/>
      <protection/>
    </xf>
    <xf numFmtId="38" fontId="3" fillId="35" borderId="21" xfId="48" applyFont="1" applyFill="1" applyBorder="1" applyAlignment="1" applyProtection="1">
      <alignment horizontal="center" vertical="center" shrinkToFit="1"/>
      <protection/>
    </xf>
    <xf numFmtId="38" fontId="3" fillId="35" borderId="77" xfId="48" applyFont="1" applyFill="1" applyBorder="1" applyAlignment="1" applyProtection="1">
      <alignment horizontal="center" vertical="center" shrinkToFit="1"/>
      <protection/>
    </xf>
    <xf numFmtId="38" fontId="3" fillId="33" borderId="16" xfId="48" applyFont="1" applyFill="1" applyBorder="1" applyAlignment="1" applyProtection="1">
      <alignment vertical="center"/>
      <protection/>
    </xf>
    <xf numFmtId="38" fontId="3" fillId="33" borderId="15" xfId="48" applyFont="1" applyFill="1" applyBorder="1" applyAlignment="1" applyProtection="1">
      <alignment vertical="center"/>
      <protection/>
    </xf>
    <xf numFmtId="38" fontId="3" fillId="33" borderId="17" xfId="48" applyFont="1" applyFill="1" applyBorder="1" applyAlignment="1" applyProtection="1">
      <alignment vertical="center"/>
      <protection/>
    </xf>
    <xf numFmtId="38" fontId="3" fillId="40" borderId="16" xfId="48" applyFont="1" applyFill="1" applyBorder="1" applyAlignment="1" applyProtection="1">
      <alignment shrinkToFit="1"/>
      <protection/>
    </xf>
    <xf numFmtId="38" fontId="3" fillId="40" borderId="17" xfId="48" applyFont="1" applyFill="1" applyBorder="1" applyAlignment="1" applyProtection="1">
      <alignment shrinkToFit="1"/>
      <protection/>
    </xf>
    <xf numFmtId="38" fontId="3" fillId="36" borderId="10" xfId="48" applyFont="1" applyFill="1" applyBorder="1" applyAlignment="1" applyProtection="1">
      <alignment horizontal="right" shrinkToFit="1"/>
      <protection/>
    </xf>
    <xf numFmtId="38" fontId="3" fillId="36" borderId="12" xfId="48" applyFont="1" applyFill="1" applyBorder="1" applyAlignment="1" applyProtection="1">
      <alignment horizontal="right" shrinkToFit="1"/>
      <protection/>
    </xf>
    <xf numFmtId="38" fontId="3" fillId="36" borderId="20" xfId="48" applyFont="1" applyFill="1" applyBorder="1" applyAlignment="1" applyProtection="1">
      <alignment horizontal="right" shrinkToFit="1"/>
      <protection/>
    </xf>
    <xf numFmtId="38" fontId="3" fillId="36" borderId="81" xfId="48" applyFont="1" applyFill="1" applyBorder="1" applyAlignment="1" applyProtection="1">
      <alignment horizontal="right" shrinkToFit="1"/>
      <protection/>
    </xf>
    <xf numFmtId="38" fontId="3" fillId="36" borderId="21" xfId="48" applyFont="1" applyFill="1" applyBorder="1" applyAlignment="1" applyProtection="1">
      <alignment horizontal="right" shrinkToFit="1"/>
      <protection/>
    </xf>
    <xf numFmtId="38" fontId="3" fillId="36" borderId="77" xfId="48" applyFont="1" applyFill="1" applyBorder="1" applyAlignment="1" applyProtection="1">
      <alignment horizontal="right" shrinkToFit="1"/>
      <protection/>
    </xf>
    <xf numFmtId="38" fontId="3" fillId="36" borderId="16" xfId="48" applyFont="1" applyFill="1" applyBorder="1" applyAlignment="1" applyProtection="1">
      <alignment horizontal="right" shrinkToFit="1"/>
      <protection/>
    </xf>
    <xf numFmtId="38" fontId="3" fillId="36" borderId="17" xfId="48" applyFont="1" applyFill="1" applyBorder="1" applyAlignment="1" applyProtection="1">
      <alignment horizontal="right" shrinkToFit="1"/>
      <protection/>
    </xf>
    <xf numFmtId="38" fontId="3" fillId="38" borderId="16" xfId="48" applyFont="1" applyFill="1" applyBorder="1" applyAlignment="1" applyProtection="1">
      <alignment vertical="center" shrinkToFit="1"/>
      <protection/>
    </xf>
    <xf numFmtId="38" fontId="3" fillId="38" borderId="15" xfId="48" applyFont="1" applyFill="1" applyBorder="1" applyAlignment="1" applyProtection="1">
      <alignment vertical="center" shrinkToFit="1"/>
      <protection/>
    </xf>
    <xf numFmtId="38" fontId="3" fillId="38" borderId="17" xfId="48" applyFont="1" applyFill="1" applyBorder="1" applyAlignment="1" applyProtection="1">
      <alignment vertical="center" shrinkToFit="1"/>
      <protection/>
    </xf>
    <xf numFmtId="38" fontId="3" fillId="33" borderId="16" xfId="48" applyFont="1" applyFill="1" applyBorder="1" applyAlignment="1" applyProtection="1">
      <alignment horizontal="left" shrinkToFit="1"/>
      <protection/>
    </xf>
    <xf numFmtId="38" fontId="3" fillId="33" borderId="15" xfId="48" applyFont="1" applyFill="1" applyBorder="1" applyAlignment="1" applyProtection="1">
      <alignment horizontal="left" shrinkToFit="1"/>
      <protection/>
    </xf>
    <xf numFmtId="38" fontId="3" fillId="33" borderId="17" xfId="48" applyFont="1" applyFill="1" applyBorder="1" applyAlignment="1" applyProtection="1">
      <alignment horizontal="left" shrinkToFit="1"/>
      <protection/>
    </xf>
    <xf numFmtId="38" fontId="3" fillId="40" borderId="16" xfId="48" applyFont="1" applyFill="1" applyBorder="1" applyAlignment="1" applyProtection="1">
      <alignment/>
      <protection/>
    </xf>
    <xf numFmtId="38" fontId="3" fillId="40" borderId="17" xfId="48" applyFont="1" applyFill="1" applyBorder="1" applyAlignment="1" applyProtection="1">
      <alignment/>
      <protection/>
    </xf>
    <xf numFmtId="38" fontId="3" fillId="38" borderId="16" xfId="48" applyFont="1" applyFill="1" applyBorder="1" applyAlignment="1" applyProtection="1">
      <alignment horizontal="left" vertical="center" shrinkToFit="1"/>
      <protection/>
    </xf>
    <xf numFmtId="38" fontId="3" fillId="38" borderId="15" xfId="48" applyFont="1" applyFill="1" applyBorder="1" applyAlignment="1" applyProtection="1">
      <alignment horizontal="left" vertical="center" shrinkToFit="1"/>
      <protection/>
    </xf>
    <xf numFmtId="38" fontId="3" fillId="38" borderId="17" xfId="48" applyFont="1" applyFill="1" applyBorder="1" applyAlignment="1" applyProtection="1">
      <alignment horizontal="left" vertical="center" shrinkToFit="1"/>
      <protection/>
    </xf>
    <xf numFmtId="38" fontId="3" fillId="35" borderId="16" xfId="48" applyFont="1" applyFill="1" applyBorder="1" applyAlignment="1" applyProtection="1">
      <alignment horizontal="center" vertical="center"/>
      <protection/>
    </xf>
    <xf numFmtId="38" fontId="3" fillId="35" borderId="15" xfId="48" applyFont="1" applyFill="1" applyBorder="1" applyAlignment="1" applyProtection="1">
      <alignment horizontal="center" vertical="center"/>
      <protection/>
    </xf>
    <xf numFmtId="38" fontId="3" fillId="35" borderId="17" xfId="48" applyFont="1" applyFill="1" applyBorder="1" applyAlignment="1" applyProtection="1">
      <alignment horizontal="center" vertical="center"/>
      <protection/>
    </xf>
    <xf numFmtId="38" fontId="3" fillId="33" borderId="16" xfId="48" applyFont="1" applyFill="1" applyBorder="1" applyAlignment="1" applyProtection="1">
      <alignment horizontal="left"/>
      <protection/>
    </xf>
    <xf numFmtId="38" fontId="3" fillId="33" borderId="15" xfId="48" applyFont="1" applyFill="1" applyBorder="1" applyAlignment="1" applyProtection="1">
      <alignment horizontal="left"/>
      <protection/>
    </xf>
    <xf numFmtId="38" fontId="3" fillId="33" borderId="17" xfId="48" applyFont="1" applyFill="1" applyBorder="1" applyAlignment="1" applyProtection="1">
      <alignment horizontal="left"/>
      <protection/>
    </xf>
    <xf numFmtId="38" fontId="3" fillId="38" borderId="16" xfId="48" applyFont="1" applyFill="1" applyBorder="1" applyAlignment="1" applyProtection="1">
      <alignment horizontal="center" vertical="center" shrinkToFit="1"/>
      <protection/>
    </xf>
    <xf numFmtId="38" fontId="3" fillId="33" borderId="15" xfId="48" applyFont="1" applyFill="1" applyBorder="1" applyAlignment="1" applyProtection="1">
      <alignment horizontal="center" vertical="center" shrinkToFit="1"/>
      <protection/>
    </xf>
    <xf numFmtId="38" fontId="3" fillId="38" borderId="17" xfId="48" applyFont="1" applyFill="1" applyBorder="1" applyAlignment="1" applyProtection="1">
      <alignment horizontal="center" vertical="center" shrinkToFit="1"/>
      <protection/>
    </xf>
    <xf numFmtId="38" fontId="3" fillId="0" borderId="16" xfId="48" applyFont="1" applyBorder="1" applyAlignment="1" applyProtection="1">
      <alignment vertical="center"/>
      <protection locked="0"/>
    </xf>
    <xf numFmtId="38" fontId="3" fillId="0" borderId="17" xfId="48" applyFont="1" applyBorder="1" applyAlignment="1" applyProtection="1">
      <alignment vertical="center"/>
      <protection locked="0"/>
    </xf>
    <xf numFmtId="38" fontId="0" fillId="7" borderId="13" xfId="48" applyFont="1" applyFill="1" applyBorder="1" applyAlignment="1" applyProtection="1">
      <alignment horizontal="center" vertical="center" textRotation="255"/>
      <protection/>
    </xf>
    <xf numFmtId="38" fontId="0" fillId="7" borderId="82" xfId="48" applyFont="1" applyFill="1" applyBorder="1" applyAlignment="1" applyProtection="1">
      <alignment horizontal="center" vertical="center" textRotation="255"/>
      <protection/>
    </xf>
    <xf numFmtId="38" fontId="0" fillId="7" borderId="22" xfId="48" applyFont="1" applyFill="1" applyBorder="1" applyAlignment="1" applyProtection="1">
      <alignment horizontal="center" vertical="center" textRotation="255"/>
      <protection/>
    </xf>
    <xf numFmtId="38" fontId="3" fillId="41" borderId="16" xfId="48" applyFont="1" applyFill="1" applyBorder="1" applyAlignment="1" applyProtection="1">
      <alignment horizontal="left" shrinkToFit="1"/>
      <protection/>
    </xf>
    <xf numFmtId="38" fontId="3" fillId="41" borderId="17" xfId="48" applyFont="1" applyFill="1" applyBorder="1" applyAlignment="1" applyProtection="1">
      <alignment horizontal="left" shrinkToFit="1"/>
      <protection/>
    </xf>
    <xf numFmtId="38" fontId="3" fillId="41" borderId="16" xfId="48" applyFont="1" applyFill="1" applyBorder="1" applyAlignment="1" applyProtection="1">
      <alignment horizontal="center" shrinkToFit="1"/>
      <protection/>
    </xf>
    <xf numFmtId="38" fontId="3" fillId="41" borderId="17" xfId="48" applyFont="1" applyFill="1" applyBorder="1" applyAlignment="1" applyProtection="1">
      <alignment horizontal="center" shrinkToFit="1"/>
      <protection/>
    </xf>
    <xf numFmtId="38" fontId="0" fillId="7" borderId="13" xfId="48" applyFont="1" applyFill="1" applyBorder="1" applyAlignment="1" applyProtection="1">
      <alignment horizontal="center" vertical="center" textRotation="255"/>
      <protection/>
    </xf>
    <xf numFmtId="38" fontId="0" fillId="7" borderId="82" xfId="48" applyFont="1" applyFill="1" applyBorder="1" applyAlignment="1" applyProtection="1">
      <alignment horizontal="center" vertical="center" textRotation="255"/>
      <protection/>
    </xf>
    <xf numFmtId="38" fontId="0" fillId="7" borderId="22" xfId="48" applyFont="1" applyFill="1" applyBorder="1" applyAlignment="1" applyProtection="1">
      <alignment horizontal="center" vertical="center" textRotation="255"/>
      <protection/>
    </xf>
    <xf numFmtId="38" fontId="3" fillId="41" borderId="16" xfId="48" applyFont="1" applyFill="1" applyBorder="1" applyAlignment="1" applyProtection="1">
      <alignment vertical="center"/>
      <protection/>
    </xf>
    <xf numFmtId="38" fontId="3" fillId="41" borderId="15" xfId="48" applyFont="1" applyFill="1" applyBorder="1" applyAlignment="1" applyProtection="1">
      <alignment vertical="center"/>
      <protection/>
    </xf>
    <xf numFmtId="38" fontId="3" fillId="41" borderId="17" xfId="48" applyFont="1" applyFill="1" applyBorder="1" applyAlignment="1" applyProtection="1">
      <alignment vertical="center"/>
      <protection/>
    </xf>
    <xf numFmtId="38" fontId="3" fillId="41" borderId="16" xfId="48" applyFont="1" applyFill="1" applyBorder="1" applyAlignment="1" applyProtection="1">
      <alignment/>
      <protection/>
    </xf>
    <xf numFmtId="38" fontId="3" fillId="41" borderId="17" xfId="48" applyFont="1" applyFill="1" applyBorder="1" applyAlignment="1" applyProtection="1">
      <alignment/>
      <protection/>
    </xf>
    <xf numFmtId="38" fontId="3" fillId="41" borderId="16" xfId="48" applyFont="1" applyFill="1" applyBorder="1" applyAlignment="1" applyProtection="1">
      <alignment horizontal="right"/>
      <protection/>
    </xf>
    <xf numFmtId="38" fontId="3" fillId="41" borderId="17" xfId="48" applyFont="1" applyFill="1" applyBorder="1" applyAlignment="1" applyProtection="1">
      <alignment horizontal="right"/>
      <protection/>
    </xf>
    <xf numFmtId="38" fontId="3" fillId="41" borderId="16" xfId="48" applyFont="1" applyFill="1" applyBorder="1" applyAlignment="1" applyProtection="1">
      <alignment shrinkToFit="1"/>
      <protection/>
    </xf>
    <xf numFmtId="38" fontId="3" fillId="41" borderId="17" xfId="48" applyFont="1" applyFill="1" applyBorder="1" applyAlignment="1" applyProtection="1">
      <alignment shrinkToFit="1"/>
      <protection/>
    </xf>
    <xf numFmtId="38" fontId="3" fillId="0" borderId="16" xfId="48" applyFont="1" applyFill="1" applyBorder="1" applyAlignment="1" applyProtection="1">
      <alignment vertical="center" shrinkToFit="1"/>
      <protection/>
    </xf>
    <xf numFmtId="38" fontId="3" fillId="0" borderId="15" xfId="48" applyFont="1" applyFill="1" applyBorder="1" applyAlignment="1" applyProtection="1">
      <alignment vertical="center" shrinkToFit="1"/>
      <protection/>
    </xf>
    <xf numFmtId="38" fontId="3" fillId="0" borderId="17" xfId="48" applyFont="1" applyFill="1" applyBorder="1" applyAlignment="1" applyProtection="1">
      <alignment vertical="center" shrinkToFit="1"/>
      <protection/>
    </xf>
    <xf numFmtId="38" fontId="54" fillId="0" borderId="16" xfId="48" applyFont="1" applyFill="1" applyBorder="1" applyAlignment="1" applyProtection="1">
      <alignment vertical="center" shrinkToFit="1"/>
      <protection/>
    </xf>
    <xf numFmtId="38" fontId="54" fillId="0" borderId="15" xfId="48" applyFont="1" applyFill="1" applyBorder="1" applyAlignment="1" applyProtection="1">
      <alignment vertical="center" shrinkToFit="1"/>
      <protection/>
    </xf>
    <xf numFmtId="38" fontId="54" fillId="0" borderId="17" xfId="48" applyFont="1" applyFill="1" applyBorder="1" applyAlignment="1" applyProtection="1">
      <alignment vertical="center" shrinkToFit="1"/>
      <protection/>
    </xf>
    <xf numFmtId="38" fontId="3" fillId="41" borderId="16" xfId="48" applyFont="1" applyFill="1" applyBorder="1" applyAlignment="1" applyProtection="1">
      <alignment horizontal="center" vertical="center"/>
      <protection/>
    </xf>
    <xf numFmtId="38" fontId="3" fillId="0" borderId="16" xfId="48" applyFont="1" applyFill="1" applyBorder="1" applyAlignment="1" applyProtection="1">
      <alignment horizontal="left" vertical="center" indent="2" shrinkToFit="1"/>
      <protection locked="0"/>
    </xf>
    <xf numFmtId="38" fontId="3" fillId="0" borderId="15" xfId="48" applyFont="1" applyFill="1" applyBorder="1" applyAlignment="1" applyProtection="1">
      <alignment horizontal="left" vertical="center" indent="2" shrinkToFit="1"/>
      <protection locked="0"/>
    </xf>
    <xf numFmtId="38" fontId="3" fillId="0" borderId="17" xfId="48" applyFont="1" applyFill="1" applyBorder="1" applyAlignment="1" applyProtection="1">
      <alignment horizontal="left" vertical="center" indent="2" shrinkToFit="1"/>
      <protection locked="0"/>
    </xf>
    <xf numFmtId="38" fontId="3" fillId="41" borderId="13" xfId="48" applyFont="1" applyFill="1" applyBorder="1" applyAlignment="1" applyProtection="1">
      <alignment horizontal="center" vertical="center" wrapText="1"/>
      <protection/>
    </xf>
    <xf numFmtId="38" fontId="3" fillId="41" borderId="82" xfId="48" applyFont="1" applyFill="1" applyBorder="1" applyAlignment="1" applyProtection="1">
      <alignment horizontal="center" vertical="center" wrapText="1"/>
      <protection/>
    </xf>
    <xf numFmtId="38" fontId="3" fillId="41" borderId="22" xfId="48" applyFont="1" applyFill="1" applyBorder="1" applyAlignment="1" applyProtection="1">
      <alignment horizontal="center" vertical="center" wrapText="1"/>
      <protection/>
    </xf>
    <xf numFmtId="38" fontId="3" fillId="41" borderId="13" xfId="48" applyFont="1" applyFill="1" applyBorder="1" applyAlignment="1" applyProtection="1">
      <alignment vertical="center"/>
      <protection/>
    </xf>
    <xf numFmtId="38" fontId="3" fillId="41" borderId="22" xfId="48" applyFont="1" applyFill="1" applyBorder="1" applyAlignment="1" applyProtection="1">
      <alignment vertical="center"/>
      <protection/>
    </xf>
    <xf numFmtId="38" fontId="3" fillId="41" borderId="13" xfId="48" applyFont="1" applyFill="1" applyBorder="1" applyAlignment="1" applyProtection="1">
      <alignment horizontal="center" vertical="center" shrinkToFit="1"/>
      <protection/>
    </xf>
    <xf numFmtId="38" fontId="3" fillId="41" borderId="22" xfId="48" applyFont="1" applyFill="1" applyBorder="1" applyAlignment="1" applyProtection="1">
      <alignment horizontal="center" vertical="center" shrinkToFit="1"/>
      <protection/>
    </xf>
    <xf numFmtId="38" fontId="3" fillId="41" borderId="13" xfId="48" applyFont="1" applyFill="1" applyBorder="1" applyAlignment="1" applyProtection="1">
      <alignment horizontal="right" vertical="center"/>
      <protection/>
    </xf>
    <xf numFmtId="38" fontId="3" fillId="41" borderId="22" xfId="48" applyFont="1" applyFill="1" applyBorder="1" applyAlignment="1" applyProtection="1">
      <alignment horizontal="right" vertical="center"/>
      <protection/>
    </xf>
    <xf numFmtId="38" fontId="3" fillId="41" borderId="11" xfId="48" applyFont="1" applyFill="1" applyBorder="1" applyAlignment="1" applyProtection="1">
      <alignment horizontal="left" vertical="center" shrinkToFit="1"/>
      <protection/>
    </xf>
    <xf numFmtId="38" fontId="3" fillId="41" borderId="12" xfId="48" applyFont="1" applyFill="1" applyBorder="1" applyAlignment="1" applyProtection="1">
      <alignment horizontal="left" vertical="center" shrinkToFit="1"/>
      <protection/>
    </xf>
    <xf numFmtId="38" fontId="3" fillId="41" borderId="13" xfId="48" applyFont="1" applyFill="1" applyBorder="1" applyAlignment="1" applyProtection="1">
      <alignment vertical="center" wrapText="1"/>
      <protection/>
    </xf>
    <xf numFmtId="38" fontId="3" fillId="41" borderId="22" xfId="48" applyFont="1" applyFill="1" applyBorder="1" applyAlignment="1" applyProtection="1">
      <alignment vertical="center" wrapText="1"/>
      <protection/>
    </xf>
    <xf numFmtId="38" fontId="3" fillId="41" borderId="10" xfId="48" applyFont="1" applyFill="1" applyBorder="1" applyAlignment="1" applyProtection="1">
      <alignment horizontal="right" shrinkToFit="1"/>
      <protection/>
    </xf>
    <xf numFmtId="38" fontId="3" fillId="41" borderId="12" xfId="48" applyFont="1" applyFill="1" applyBorder="1" applyAlignment="1" applyProtection="1">
      <alignment horizontal="right" shrinkToFit="1"/>
      <protection/>
    </xf>
    <xf numFmtId="38" fontId="3" fillId="41" borderId="20" xfId="48" applyFont="1" applyFill="1" applyBorder="1" applyAlignment="1" applyProtection="1">
      <alignment horizontal="right" shrinkToFit="1"/>
      <protection/>
    </xf>
    <xf numFmtId="38" fontId="3" fillId="41" borderId="81" xfId="48" applyFont="1" applyFill="1" applyBorder="1" applyAlignment="1" applyProtection="1">
      <alignment horizontal="right" shrinkToFit="1"/>
      <protection/>
    </xf>
    <xf numFmtId="38" fontId="3" fillId="41" borderId="21" xfId="48" applyFont="1" applyFill="1" applyBorder="1" applyAlignment="1" applyProtection="1">
      <alignment horizontal="right" shrinkToFit="1"/>
      <protection/>
    </xf>
    <xf numFmtId="38" fontId="3" fillId="41" borderId="77" xfId="48" applyFont="1" applyFill="1" applyBorder="1" applyAlignment="1" applyProtection="1">
      <alignment horizontal="right" shrinkToFit="1"/>
      <protection/>
    </xf>
    <xf numFmtId="38" fontId="3" fillId="41" borderId="15" xfId="48" applyFont="1" applyFill="1" applyBorder="1" applyAlignment="1" applyProtection="1">
      <alignment horizontal="right" shrinkToFit="1"/>
      <protection/>
    </xf>
    <xf numFmtId="38" fontId="55" fillId="41" borderId="83" xfId="48" applyFont="1" applyFill="1" applyBorder="1" applyAlignment="1" applyProtection="1">
      <alignment horizontal="center" vertical="center"/>
      <protection/>
    </xf>
    <xf numFmtId="38" fontId="55" fillId="41" borderId="84" xfId="48" applyFont="1" applyFill="1" applyBorder="1" applyAlignment="1" applyProtection="1">
      <alignment horizontal="center" vertical="center"/>
      <protection/>
    </xf>
    <xf numFmtId="38" fontId="55" fillId="41" borderId="85" xfId="48" applyFont="1" applyFill="1" applyBorder="1" applyAlignment="1" applyProtection="1">
      <alignment horizontal="center" vertical="center"/>
      <protection/>
    </xf>
    <xf numFmtId="38" fontId="12" fillId="41" borderId="86" xfId="48" applyFont="1" applyFill="1" applyBorder="1" applyAlignment="1" applyProtection="1">
      <alignment horizontal="center" vertical="center" wrapText="1" shrinkToFit="1"/>
      <protection/>
    </xf>
    <xf numFmtId="38" fontId="12" fillId="41" borderId="87" xfId="48" applyFont="1" applyFill="1" applyBorder="1" applyAlignment="1" applyProtection="1">
      <alignment horizontal="center" vertical="center" shrinkToFit="1"/>
      <protection/>
    </xf>
    <xf numFmtId="38" fontId="12" fillId="41" borderId="88" xfId="48" applyFont="1" applyFill="1" applyBorder="1" applyAlignment="1" applyProtection="1">
      <alignment horizontal="center" vertical="center" shrinkToFit="1"/>
      <protection/>
    </xf>
    <xf numFmtId="38" fontId="3" fillId="41" borderId="15" xfId="48" applyFont="1" applyFill="1" applyBorder="1" applyAlignment="1" applyProtection="1">
      <alignment shrinkToFit="1"/>
      <protection/>
    </xf>
    <xf numFmtId="38" fontId="3" fillId="41" borderId="10" xfId="48" applyFont="1" applyFill="1" applyBorder="1" applyAlignment="1" applyProtection="1">
      <alignment horizontal="center" shrinkToFit="1"/>
      <protection/>
    </xf>
    <xf numFmtId="38" fontId="3" fillId="41" borderId="11" xfId="48" applyFont="1" applyFill="1" applyBorder="1" applyAlignment="1" applyProtection="1">
      <alignment horizontal="center" shrinkToFit="1"/>
      <protection/>
    </xf>
    <xf numFmtId="38" fontId="3" fillId="41" borderId="12" xfId="48" applyFont="1" applyFill="1" applyBorder="1" applyAlignment="1" applyProtection="1">
      <alignment horizontal="center" shrinkToFit="1"/>
      <protection/>
    </xf>
    <xf numFmtId="38" fontId="3" fillId="41" borderId="12" xfId="48" applyFont="1" applyFill="1" applyBorder="1" applyAlignment="1" applyProtection="1">
      <alignment vertical="center"/>
      <protection/>
    </xf>
    <xf numFmtId="38" fontId="3" fillId="41" borderId="77" xfId="48" applyFont="1" applyFill="1" applyBorder="1" applyAlignment="1" applyProtection="1">
      <alignment vertical="center"/>
      <protection/>
    </xf>
    <xf numFmtId="38" fontId="3" fillId="41" borderId="12" xfId="48" applyFont="1" applyFill="1" applyBorder="1" applyAlignment="1" applyProtection="1">
      <alignment vertical="center" wrapText="1"/>
      <protection/>
    </xf>
    <xf numFmtId="38" fontId="3" fillId="41" borderId="77" xfId="48" applyFont="1" applyFill="1" applyBorder="1" applyAlignment="1" applyProtection="1">
      <alignment vertical="center" wrapText="1"/>
      <protection/>
    </xf>
    <xf numFmtId="38" fontId="3" fillId="41" borderId="15" xfId="48" applyFont="1" applyFill="1" applyBorder="1" applyAlignment="1" applyProtection="1">
      <alignment horizontal="center" shrinkToFit="1"/>
      <protection/>
    </xf>
    <xf numFmtId="38" fontId="3" fillId="41" borderId="76" xfId="48" applyFont="1" applyFill="1" applyBorder="1" applyAlignment="1" applyProtection="1">
      <alignment horizontal="center" shrinkToFit="1"/>
      <protection/>
    </xf>
    <xf numFmtId="38" fontId="3" fillId="41" borderId="76" xfId="48" applyFont="1" applyFill="1" applyBorder="1" applyAlignment="1" applyProtection="1">
      <alignment horizontal="center" vertical="center"/>
      <protection/>
    </xf>
    <xf numFmtId="38" fontId="3" fillId="41" borderId="15" xfId="48" applyFont="1" applyFill="1" applyBorder="1" applyAlignment="1" applyProtection="1">
      <alignment horizontal="left" shrinkToFit="1"/>
      <protection/>
    </xf>
    <xf numFmtId="38" fontId="3" fillId="19" borderId="10" xfId="48" applyFont="1" applyFill="1" applyBorder="1" applyAlignment="1" applyProtection="1">
      <alignment horizontal="center" vertical="center"/>
      <protection/>
    </xf>
    <xf numFmtId="0" fontId="0" fillId="0" borderId="12" xfId="0" applyBorder="1" applyAlignment="1" applyProtection="1">
      <alignment/>
      <protection/>
    </xf>
    <xf numFmtId="0" fontId="0" fillId="0" borderId="21" xfId="0" applyBorder="1" applyAlignment="1" applyProtection="1">
      <alignment/>
      <protection/>
    </xf>
    <xf numFmtId="0" fontId="0" fillId="0" borderId="77" xfId="0" applyBorder="1" applyAlignment="1" applyProtection="1">
      <alignment/>
      <protection/>
    </xf>
    <xf numFmtId="38" fontId="3" fillId="41" borderId="89" xfId="48" applyFont="1" applyFill="1" applyBorder="1" applyAlignment="1" applyProtection="1">
      <alignment horizontal="center" vertical="center"/>
      <protection/>
    </xf>
    <xf numFmtId="38" fontId="3" fillId="41" borderId="90" xfId="48" applyFont="1" applyFill="1" applyBorder="1" applyAlignment="1" applyProtection="1">
      <alignment horizontal="center" vertical="center"/>
      <protection/>
    </xf>
    <xf numFmtId="38" fontId="3" fillId="41" borderId="91" xfId="48" applyFont="1" applyFill="1" applyBorder="1" applyAlignment="1" applyProtection="1">
      <alignment horizontal="center" vertical="center"/>
      <protection/>
    </xf>
    <xf numFmtId="38" fontId="3" fillId="0" borderId="16" xfId="48" applyFont="1" applyBorder="1" applyAlignment="1" applyProtection="1">
      <alignment horizontal="center" vertical="center"/>
      <protection locked="0"/>
    </xf>
    <xf numFmtId="0" fontId="0" fillId="0" borderId="17" xfId="0" applyBorder="1" applyAlignment="1" applyProtection="1">
      <alignment/>
      <protection locked="0"/>
    </xf>
    <xf numFmtId="38" fontId="56" fillId="33" borderId="89" xfId="48" applyFont="1" applyFill="1" applyBorder="1" applyAlignment="1" applyProtection="1">
      <alignment horizontal="center"/>
      <protection/>
    </xf>
    <xf numFmtId="38" fontId="56" fillId="33" borderId="90" xfId="48" applyFont="1" applyFill="1" applyBorder="1" applyAlignment="1" applyProtection="1">
      <alignment horizontal="center"/>
      <protection/>
    </xf>
    <xf numFmtId="38" fontId="3" fillId="7" borderId="14" xfId="48" applyFont="1" applyFill="1" applyBorder="1" applyAlignment="1" applyProtection="1">
      <alignment horizontal="center" vertical="center"/>
      <protection/>
    </xf>
    <xf numFmtId="38" fontId="3" fillId="0" borderId="92" xfId="48" applyFont="1" applyFill="1" applyBorder="1" applyAlignment="1" applyProtection="1">
      <alignment horizontal="center" shrinkToFit="1"/>
      <protection locked="0"/>
    </xf>
    <xf numFmtId="38" fontId="3" fillId="0" borderId="93" xfId="48" applyFont="1" applyFill="1" applyBorder="1" applyAlignment="1" applyProtection="1">
      <alignment horizontal="center" shrinkToFit="1"/>
      <protection locked="0"/>
    </xf>
    <xf numFmtId="38" fontId="3" fillId="0" borderId="94" xfId="48" applyFont="1" applyFill="1" applyBorder="1" applyAlignment="1" applyProtection="1">
      <alignment horizontal="center" shrinkToFit="1"/>
      <protection locked="0"/>
    </xf>
    <xf numFmtId="38" fontId="3" fillId="19" borderId="17" xfId="48" applyFont="1" applyFill="1" applyBorder="1" applyAlignment="1" applyProtection="1">
      <alignment horizontal="center" vertical="center"/>
      <protection/>
    </xf>
    <xf numFmtId="38" fontId="8" fillId="7" borderId="13" xfId="48" applyFont="1" applyFill="1" applyBorder="1" applyAlignment="1" applyProtection="1">
      <alignment horizontal="center" vertical="center" textRotation="255"/>
      <protection/>
    </xf>
    <xf numFmtId="38" fontId="8" fillId="7" borderId="82" xfId="48" applyFont="1" applyFill="1" applyBorder="1" applyAlignment="1" applyProtection="1">
      <alignment horizontal="center" vertical="center" textRotation="255"/>
      <protection/>
    </xf>
    <xf numFmtId="38" fontId="8" fillId="7" borderId="22" xfId="48" applyFont="1" applyFill="1" applyBorder="1" applyAlignment="1" applyProtection="1">
      <alignment horizontal="center" vertical="center" textRotation="255"/>
      <protection/>
    </xf>
    <xf numFmtId="38" fontId="3" fillId="7" borderId="10" xfId="48" applyFont="1" applyFill="1" applyBorder="1" applyAlignment="1" applyProtection="1">
      <alignment horizontal="center" vertical="center"/>
      <protection/>
    </xf>
    <xf numFmtId="0" fontId="0" fillId="0" borderId="11" xfId="0" applyBorder="1" applyAlignment="1" applyProtection="1">
      <alignment/>
      <protection/>
    </xf>
    <xf numFmtId="0" fontId="0" fillId="0" borderId="61" xfId="0" applyBorder="1" applyAlignment="1" applyProtection="1">
      <alignment/>
      <protection/>
    </xf>
    <xf numFmtId="38" fontId="3" fillId="35" borderId="86" xfId="48" applyFont="1" applyFill="1" applyBorder="1" applyAlignment="1" applyProtection="1">
      <alignment horizontal="center" vertical="center"/>
      <protection/>
    </xf>
    <xf numFmtId="38" fontId="3" fillId="35" borderId="59" xfId="48" applyFont="1" applyFill="1" applyBorder="1" applyAlignment="1" applyProtection="1">
      <alignment horizontal="center" vertical="center"/>
      <protection/>
    </xf>
    <xf numFmtId="38" fontId="3" fillId="35" borderId="86" xfId="48" applyFont="1" applyFill="1" applyBorder="1" applyAlignment="1" applyProtection="1">
      <alignment horizontal="center" vertical="center" shrinkToFit="1"/>
      <protection/>
    </xf>
    <xf numFmtId="38" fontId="3" fillId="35" borderId="87" xfId="48" applyFont="1" applyFill="1" applyBorder="1" applyAlignment="1" applyProtection="1">
      <alignment horizontal="center" vertical="center" shrinkToFit="1"/>
      <protection/>
    </xf>
    <xf numFmtId="38" fontId="3" fillId="35" borderId="88" xfId="48" applyFont="1" applyFill="1" applyBorder="1" applyAlignment="1" applyProtection="1">
      <alignment horizontal="center" vertical="center" shrinkToFit="1"/>
      <protection/>
    </xf>
    <xf numFmtId="38" fontId="3" fillId="33" borderId="59" xfId="48" applyFont="1" applyFill="1" applyBorder="1" applyAlignment="1" applyProtection="1">
      <alignment horizontal="center" shrinkToFit="1"/>
      <protection/>
    </xf>
    <xf numFmtId="58" fontId="3" fillId="0" borderId="92" xfId="48" applyNumberFormat="1" applyFont="1" applyFill="1" applyBorder="1" applyAlignment="1" applyProtection="1">
      <alignment horizontal="center" shrinkToFit="1"/>
      <protection locked="0"/>
    </xf>
    <xf numFmtId="58" fontId="3" fillId="0" borderId="93" xfId="48" applyNumberFormat="1" applyFont="1" applyFill="1" applyBorder="1" applyAlignment="1" applyProtection="1">
      <alignment horizontal="center" shrinkToFit="1"/>
      <protection locked="0"/>
    </xf>
    <xf numFmtId="58" fontId="3" fillId="0" borderId="94" xfId="48" applyNumberFormat="1" applyFont="1" applyFill="1" applyBorder="1" applyAlignment="1" applyProtection="1">
      <alignment horizontal="center" shrinkToFit="1"/>
      <protection locked="0"/>
    </xf>
    <xf numFmtId="38" fontId="3" fillId="41" borderId="20" xfId="48" applyFont="1" applyFill="1" applyBorder="1" applyAlignment="1" applyProtection="1">
      <alignment horizontal="center" vertical="center" wrapText="1"/>
      <protection/>
    </xf>
    <xf numFmtId="0" fontId="3" fillId="0" borderId="95" xfId="48" applyNumberFormat="1" applyFont="1" applyBorder="1" applyAlignment="1" applyProtection="1">
      <alignment horizontal="center" vertical="center"/>
      <protection/>
    </xf>
    <xf numFmtId="0" fontId="3" fillId="0" borderId="96" xfId="48" applyNumberFormat="1" applyFont="1" applyBorder="1" applyAlignment="1" applyProtection="1">
      <alignment horizontal="center" vertical="center"/>
      <protection/>
    </xf>
    <xf numFmtId="0" fontId="3" fillId="0" borderId="97" xfId="48" applyNumberFormat="1" applyFont="1" applyBorder="1" applyAlignment="1" applyProtection="1">
      <alignment horizontal="center" vertical="center"/>
      <protection/>
    </xf>
    <xf numFmtId="38" fontId="3" fillId="0" borderId="14" xfId="48" applyFont="1" applyBorder="1" applyAlignment="1" applyProtection="1">
      <alignment horizontal="center" vertical="center"/>
      <protection locked="0"/>
    </xf>
    <xf numFmtId="38" fontId="3" fillId="33" borderId="83" xfId="48" applyFont="1" applyFill="1" applyBorder="1" applyAlignment="1" applyProtection="1">
      <alignment horizontal="center" shrinkToFit="1"/>
      <protection/>
    </xf>
    <xf numFmtId="38" fontId="3" fillId="33" borderId="84" xfId="48" applyFont="1" applyFill="1" applyBorder="1" applyAlignment="1" applyProtection="1">
      <alignment horizontal="center" shrinkToFit="1"/>
      <protection/>
    </xf>
    <xf numFmtId="38" fontId="3" fillId="33" borderId="98" xfId="48" applyFont="1" applyFill="1" applyBorder="1" applyAlignment="1" applyProtection="1">
      <alignment horizontal="center" shrinkToFit="1"/>
      <protection/>
    </xf>
    <xf numFmtId="38" fontId="8" fillId="7" borderId="16" xfId="48" applyFont="1" applyFill="1" applyBorder="1" applyAlignment="1" applyProtection="1">
      <alignment horizontal="center" vertical="center"/>
      <protection/>
    </xf>
    <xf numFmtId="0" fontId="0" fillId="0" borderId="17" xfId="0" applyBorder="1" applyAlignment="1" applyProtection="1">
      <alignment/>
      <protection/>
    </xf>
    <xf numFmtId="38" fontId="3" fillId="33" borderId="83" xfId="48" applyFont="1" applyFill="1" applyBorder="1" applyAlignment="1" applyProtection="1">
      <alignment horizontal="left" shrinkToFit="1"/>
      <protection/>
    </xf>
    <xf numFmtId="38" fontId="3" fillId="33" borderId="84" xfId="48" applyFont="1" applyFill="1" applyBorder="1" applyAlignment="1" applyProtection="1">
      <alignment horizontal="left" shrinkToFit="1"/>
      <protection/>
    </xf>
    <xf numFmtId="38" fontId="3" fillId="33" borderId="98" xfId="48" applyFont="1" applyFill="1" applyBorder="1" applyAlignment="1" applyProtection="1">
      <alignment horizontal="left" shrinkToFit="1"/>
      <protection/>
    </xf>
    <xf numFmtId="0" fontId="8" fillId="0" borderId="99" xfId="48" applyNumberFormat="1" applyFont="1" applyBorder="1" applyAlignment="1" applyProtection="1">
      <alignment horizontal="left" vertical="top" wrapText="1"/>
      <protection/>
    </xf>
    <xf numFmtId="0" fontId="8" fillId="0" borderId="100" xfId="48" applyNumberFormat="1" applyFont="1" applyBorder="1" applyAlignment="1" applyProtection="1">
      <alignment horizontal="left" vertical="top" wrapText="1"/>
      <protection/>
    </xf>
    <xf numFmtId="0" fontId="8" fillId="0" borderId="101" xfId="48" applyNumberFormat="1" applyFont="1" applyBorder="1" applyAlignment="1" applyProtection="1">
      <alignment horizontal="left" vertical="top" wrapText="1"/>
      <protection/>
    </xf>
    <xf numFmtId="0" fontId="8" fillId="0" borderId="102" xfId="48" applyNumberFormat="1" applyFont="1" applyBorder="1" applyAlignment="1" applyProtection="1">
      <alignment horizontal="left" vertical="top" wrapText="1"/>
      <protection/>
    </xf>
    <xf numFmtId="0" fontId="8" fillId="0" borderId="103" xfId="48" applyNumberFormat="1" applyFont="1" applyBorder="1" applyAlignment="1" applyProtection="1">
      <alignment horizontal="left" vertical="top" wrapText="1"/>
      <protection/>
    </xf>
    <xf numFmtId="0" fontId="8" fillId="0" borderId="104" xfId="48" applyNumberFormat="1" applyFont="1" applyBorder="1" applyAlignment="1" applyProtection="1">
      <alignment horizontal="left" vertical="top" wrapText="1"/>
      <protection/>
    </xf>
    <xf numFmtId="38" fontId="3" fillId="33" borderId="87" xfId="48" applyFont="1" applyFill="1" applyBorder="1" applyAlignment="1" applyProtection="1">
      <alignment horizontal="center" vertical="center"/>
      <protection/>
    </xf>
    <xf numFmtId="38" fontId="3" fillId="33" borderId="14" xfId="48" applyFont="1" applyFill="1" applyBorder="1" applyAlignment="1" applyProtection="1">
      <alignment horizontal="center" vertical="center"/>
      <protection/>
    </xf>
    <xf numFmtId="0" fontId="3" fillId="33" borderId="16" xfId="48" applyNumberFormat="1" applyFont="1" applyFill="1" applyBorder="1" applyAlignment="1" applyProtection="1">
      <alignment horizontal="center" shrinkToFit="1"/>
      <protection/>
    </xf>
    <xf numFmtId="0" fontId="3" fillId="33" borderId="15" xfId="48" applyNumberFormat="1" applyFont="1" applyFill="1" applyBorder="1" applyAlignment="1" applyProtection="1">
      <alignment horizontal="center" shrinkToFit="1"/>
      <protection/>
    </xf>
    <xf numFmtId="0" fontId="3" fillId="33" borderId="17" xfId="48" applyNumberFormat="1" applyFont="1" applyFill="1" applyBorder="1" applyAlignment="1" applyProtection="1">
      <alignment horizontal="center" shrinkToFit="1"/>
      <protection/>
    </xf>
    <xf numFmtId="38" fontId="6" fillId="36" borderId="105" xfId="48" applyFont="1" applyFill="1" applyBorder="1" applyAlignment="1" applyProtection="1">
      <alignment horizontal="center"/>
      <protection/>
    </xf>
    <xf numFmtId="38" fontId="6" fillId="36" borderId="19" xfId="48" applyFont="1" applyFill="1" applyBorder="1" applyAlignment="1" applyProtection="1">
      <alignment horizontal="center"/>
      <protection/>
    </xf>
    <xf numFmtId="38" fontId="57" fillId="0" borderId="0" xfId="48" applyFont="1" applyAlignment="1" applyProtection="1">
      <alignment horizontal="left" vertical="center"/>
      <protection/>
    </xf>
    <xf numFmtId="38" fontId="3" fillId="0" borderId="16" xfId="48" applyFont="1" applyFill="1" applyBorder="1" applyAlignment="1" applyProtection="1">
      <alignment horizontal="center" vertical="center" shrinkToFit="1"/>
      <protection/>
    </xf>
    <xf numFmtId="38" fontId="3" fillId="0" borderId="15" xfId="48" applyFont="1" applyFill="1" applyBorder="1" applyAlignment="1" applyProtection="1">
      <alignment horizontal="center" vertical="center" shrinkToFit="1"/>
      <protection/>
    </xf>
    <xf numFmtId="38" fontId="3" fillId="0" borderId="17" xfId="48" applyFont="1" applyFill="1" applyBorder="1" applyAlignment="1" applyProtection="1">
      <alignment horizontal="center" vertical="center" shrinkToFit="1"/>
      <protection/>
    </xf>
    <xf numFmtId="38" fontId="3" fillId="36" borderId="59" xfId="48" applyFont="1" applyFill="1" applyBorder="1" applyAlignment="1" applyProtection="1">
      <alignment horizontal="center"/>
      <protection/>
    </xf>
    <xf numFmtId="38" fontId="3" fillId="36" borderId="60" xfId="48" applyFont="1" applyFill="1" applyBorder="1" applyAlignment="1" applyProtection="1">
      <alignment horizontal="center"/>
      <protection/>
    </xf>
    <xf numFmtId="38" fontId="3" fillId="34" borderId="14" xfId="48" applyFont="1" applyFill="1" applyBorder="1" applyAlignment="1" applyProtection="1">
      <alignment horizontal="center"/>
      <protection locked="0"/>
    </xf>
    <xf numFmtId="38" fontId="3" fillId="34" borderId="18" xfId="48" applyFont="1" applyFill="1" applyBorder="1" applyAlignment="1" applyProtection="1">
      <alignment horizontal="center"/>
      <protection locked="0"/>
    </xf>
    <xf numFmtId="38" fontId="3" fillId="0" borderId="59" xfId="48" applyFont="1" applyBorder="1" applyAlignment="1" applyProtection="1">
      <alignment horizontal="center" vertical="center" shrinkToFit="1"/>
      <protection locked="0"/>
    </xf>
    <xf numFmtId="38" fontId="3" fillId="0" borderId="60" xfId="48" applyFont="1" applyBorder="1" applyAlignment="1" applyProtection="1">
      <alignment horizontal="center" vertical="center" shrinkToFit="1"/>
      <protection locked="0"/>
    </xf>
    <xf numFmtId="38" fontId="3" fillId="33" borderId="88" xfId="48" applyFont="1" applyFill="1" applyBorder="1" applyAlignment="1" applyProtection="1">
      <alignment horizontal="center" vertical="center"/>
      <protection/>
    </xf>
    <xf numFmtId="38" fontId="3" fillId="33" borderId="105" xfId="48" applyFont="1" applyFill="1" applyBorder="1" applyAlignment="1" applyProtection="1">
      <alignment horizontal="center" vertical="center"/>
      <protection/>
    </xf>
    <xf numFmtId="38" fontId="3" fillId="0" borderId="16" xfId="48" applyFont="1" applyFill="1" applyBorder="1" applyAlignment="1" applyProtection="1">
      <alignment vertical="center"/>
      <protection locked="0"/>
    </xf>
    <xf numFmtId="38" fontId="3" fillId="0" borderId="15" xfId="48" applyFont="1" applyFill="1" applyBorder="1" applyAlignment="1" applyProtection="1">
      <alignment vertical="center"/>
      <protection locked="0"/>
    </xf>
    <xf numFmtId="38" fontId="3" fillId="0" borderId="17" xfId="48" applyFont="1" applyFill="1" applyBorder="1" applyAlignment="1" applyProtection="1">
      <alignment vertical="center"/>
      <protection locked="0"/>
    </xf>
    <xf numFmtId="0" fontId="8" fillId="0" borderId="106" xfId="48" applyNumberFormat="1" applyFont="1" applyBorder="1" applyAlignment="1" applyProtection="1">
      <alignment horizontal="left" vertical="top" wrapText="1"/>
      <protection/>
    </xf>
    <xf numFmtId="0" fontId="8" fillId="0" borderId="107" xfId="48" applyNumberFormat="1" applyFont="1" applyBorder="1" applyAlignment="1" applyProtection="1">
      <alignment horizontal="left" vertical="top" wrapText="1"/>
      <protection/>
    </xf>
    <xf numFmtId="0" fontId="8" fillId="0" borderId="108" xfId="48" applyNumberFormat="1" applyFont="1" applyBorder="1" applyAlignment="1" applyProtection="1">
      <alignment horizontal="left" vertical="top" wrapText="1"/>
      <protection/>
    </xf>
    <xf numFmtId="38" fontId="3" fillId="33" borderId="59" xfId="48"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9"/>
  <sheetViews>
    <sheetView tabSelected="1" zoomScale="80" zoomScaleNormal="80" zoomScaleSheetLayoutView="90" zoomScalePageLayoutView="90" workbookViewId="0" topLeftCell="H1">
      <selection activeCell="AE4" sqref="AE4"/>
    </sheetView>
  </sheetViews>
  <sheetFormatPr defaultColWidth="13.00390625" defaultRowHeight="13.5"/>
  <cols>
    <col min="1" max="1" width="13.50390625" style="1" customWidth="1"/>
    <col min="2" max="2" width="7.50390625" style="1" customWidth="1"/>
    <col min="3" max="3" width="7.00390625" style="1" customWidth="1"/>
    <col min="4" max="4" width="7.625" style="1" bestFit="1" customWidth="1"/>
    <col min="5" max="5" width="5.50390625" style="1" bestFit="1" customWidth="1"/>
    <col min="6" max="6" width="9.125" style="1" customWidth="1"/>
    <col min="7" max="7" width="5.625" style="1" customWidth="1"/>
    <col min="8" max="8" width="2.625" style="1" customWidth="1"/>
    <col min="9" max="9" width="12.625" style="1" customWidth="1"/>
    <col min="10" max="25" width="5.625" style="1" customWidth="1"/>
    <col min="26" max="26" width="8.625" style="1" customWidth="1"/>
    <col min="27" max="27" width="6.625" style="1" customWidth="1"/>
    <col min="28" max="28" width="10.625" style="1" customWidth="1"/>
    <col min="29" max="30" width="4.00390625" style="1" customWidth="1"/>
    <col min="31" max="31" width="12.50390625" style="1" customWidth="1"/>
    <col min="32" max="33" width="3.125" style="1" customWidth="1"/>
    <col min="34" max="36" width="5.875" style="1" customWidth="1"/>
    <col min="37" max="37" width="13.00390625" style="1" customWidth="1"/>
    <col min="38" max="38" width="4.50390625" style="1" customWidth="1"/>
    <col min="39" max="16384" width="13.00390625" style="1" customWidth="1"/>
  </cols>
  <sheetData>
    <row r="1" spans="1:39" ht="16.5" customHeight="1">
      <c r="A1" s="240" t="s">
        <v>39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143"/>
      <c r="AE1" s="234" t="e">
        <f>+VLOOKUP(B4,$AL$3:$AM$69,2)</f>
        <v>#N/A</v>
      </c>
      <c r="AF1" s="235"/>
      <c r="AG1" s="236"/>
      <c r="AH1" s="143"/>
      <c r="AI1" s="143"/>
      <c r="AJ1" s="143"/>
      <c r="AL1" s="13" t="s">
        <v>45</v>
      </c>
      <c r="AM1" s="1" t="s">
        <v>44</v>
      </c>
    </row>
    <row r="2" spans="1:39" ht="6"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M2" s="14"/>
    </row>
    <row r="3" spans="1:39" ht="14.25">
      <c r="A3" s="145"/>
      <c r="B3" s="62" t="s">
        <v>77</v>
      </c>
      <c r="D3" s="62"/>
      <c r="E3" s="63"/>
      <c r="F3" s="63"/>
      <c r="G3" s="64"/>
      <c r="H3" s="64"/>
      <c r="I3" s="71"/>
      <c r="J3" s="71"/>
      <c r="K3" s="71"/>
      <c r="L3" s="55"/>
      <c r="M3" s="56"/>
      <c r="N3" s="56"/>
      <c r="O3" s="56"/>
      <c r="P3" s="56"/>
      <c r="Q3" s="56"/>
      <c r="R3" s="56"/>
      <c r="S3" s="56"/>
      <c r="T3" s="56"/>
      <c r="U3" s="56"/>
      <c r="V3" s="56"/>
      <c r="W3" s="56"/>
      <c r="X3" s="56"/>
      <c r="Y3" s="56"/>
      <c r="Z3" s="56"/>
      <c r="AA3" s="56"/>
      <c r="AB3" s="65" t="s">
        <v>209</v>
      </c>
      <c r="AC3" s="58"/>
      <c r="AD3" s="241" t="s">
        <v>164</v>
      </c>
      <c r="AE3" s="242"/>
      <c r="AF3" s="242"/>
      <c r="AG3" s="243" t="s">
        <v>1</v>
      </c>
      <c r="AH3" s="243"/>
      <c r="AI3" s="246"/>
      <c r="AJ3" s="247"/>
      <c r="AL3" s="16">
        <v>1</v>
      </c>
      <c r="AM3" s="17" t="s">
        <v>46</v>
      </c>
    </row>
    <row r="4" spans="1:39" ht="14.25">
      <c r="A4" s="18" t="s">
        <v>0</v>
      </c>
      <c r="B4" s="108">
        <f>AE4</f>
        <v>0</v>
      </c>
      <c r="C4" s="248" t="s">
        <v>1</v>
      </c>
      <c r="D4" s="249"/>
      <c r="E4" s="250">
        <f>AI3</f>
        <v>0</v>
      </c>
      <c r="F4" s="251"/>
      <c r="G4" s="66"/>
      <c r="H4" s="53"/>
      <c r="I4" s="74"/>
      <c r="J4" s="74"/>
      <c r="K4" s="74"/>
      <c r="L4" s="74"/>
      <c r="M4" s="74"/>
      <c r="N4" s="74"/>
      <c r="O4" s="74"/>
      <c r="P4" s="74"/>
      <c r="Q4" s="74"/>
      <c r="R4" s="144"/>
      <c r="S4" s="144"/>
      <c r="T4" s="56"/>
      <c r="U4" s="56"/>
      <c r="V4" s="56"/>
      <c r="W4" s="56"/>
      <c r="X4" s="56"/>
      <c r="Y4" s="56"/>
      <c r="Z4" s="56"/>
      <c r="AA4" s="56"/>
      <c r="AB4" s="57" t="s">
        <v>220</v>
      </c>
      <c r="AC4" s="58"/>
      <c r="AD4" s="180" t="s">
        <v>165</v>
      </c>
      <c r="AE4" s="102"/>
      <c r="AF4" s="41" t="s">
        <v>133</v>
      </c>
      <c r="AG4" s="43" t="s">
        <v>134</v>
      </c>
      <c r="AH4" s="42" t="s">
        <v>9</v>
      </c>
      <c r="AI4" s="42" t="s">
        <v>137</v>
      </c>
      <c r="AJ4" s="42" t="s">
        <v>149</v>
      </c>
      <c r="AL4" s="16">
        <v>2</v>
      </c>
      <c r="AM4" s="17" t="s">
        <v>47</v>
      </c>
    </row>
    <row r="5" spans="1:39" ht="14.25" customHeight="1" thickBot="1">
      <c r="A5" s="18" t="s">
        <v>2</v>
      </c>
      <c r="B5" s="234" t="e">
        <f>+VLOOKUP(B4,$AL$3:$AM$69,2)</f>
        <v>#N/A</v>
      </c>
      <c r="C5" s="235"/>
      <c r="D5" s="236"/>
      <c r="E5" s="19" t="s">
        <v>3</v>
      </c>
      <c r="F5" s="19" t="s">
        <v>14</v>
      </c>
      <c r="G5" s="55"/>
      <c r="H5" s="67"/>
      <c r="I5" s="237" t="s">
        <v>107</v>
      </c>
      <c r="J5" s="238"/>
      <c r="K5" s="239"/>
      <c r="L5" s="61"/>
      <c r="M5" s="80"/>
      <c r="N5" s="80"/>
      <c r="O5" s="80"/>
      <c r="P5" s="80"/>
      <c r="Q5" s="80"/>
      <c r="R5" s="92"/>
      <c r="S5" s="92"/>
      <c r="T5" s="53"/>
      <c r="U5" s="53"/>
      <c r="V5" s="53"/>
      <c r="W5" s="53"/>
      <c r="X5" s="53"/>
      <c r="Y5" s="53"/>
      <c r="Z5" s="53"/>
      <c r="AA5" s="53"/>
      <c r="AB5" s="53"/>
      <c r="AC5" s="60"/>
      <c r="AD5" s="297" t="s">
        <v>136</v>
      </c>
      <c r="AE5" s="40" t="s">
        <v>12</v>
      </c>
      <c r="AF5" s="105"/>
      <c r="AG5" s="106"/>
      <c r="AH5" s="106"/>
      <c r="AI5" s="106"/>
      <c r="AJ5" s="106"/>
      <c r="AL5" s="16">
        <v>3</v>
      </c>
      <c r="AM5" s="17" t="s">
        <v>48</v>
      </c>
    </row>
    <row r="6" spans="1:39" ht="15" thickTop="1">
      <c r="A6" s="252" t="s">
        <v>168</v>
      </c>
      <c r="B6" s="253"/>
      <c r="C6" s="253"/>
      <c r="D6" s="253"/>
      <c r="E6" s="253"/>
      <c r="F6" s="254"/>
      <c r="G6" s="55"/>
      <c r="H6" s="67"/>
      <c r="I6" s="255" t="s">
        <v>93</v>
      </c>
      <c r="J6" s="244" t="s">
        <v>116</v>
      </c>
      <c r="K6" s="257"/>
      <c r="L6" s="257"/>
      <c r="M6" s="245"/>
      <c r="N6" s="244" t="s">
        <v>80</v>
      </c>
      <c r="O6" s="257"/>
      <c r="P6" s="257"/>
      <c r="Q6" s="245"/>
      <c r="R6" s="258" t="s">
        <v>108</v>
      </c>
      <c r="S6" s="259"/>
      <c r="T6" s="95"/>
      <c r="U6" s="237" t="s">
        <v>120</v>
      </c>
      <c r="V6" s="238"/>
      <c r="W6" s="238"/>
      <c r="X6" s="238"/>
      <c r="Y6" s="238"/>
      <c r="Z6" s="238"/>
      <c r="AA6" s="238"/>
      <c r="AB6" s="239"/>
      <c r="AC6" s="71"/>
      <c r="AD6" s="298"/>
      <c r="AE6" s="40" t="s">
        <v>5</v>
      </c>
      <c r="AF6" s="105"/>
      <c r="AG6" s="106"/>
      <c r="AH6" s="106"/>
      <c r="AI6" s="106"/>
      <c r="AJ6" s="106"/>
      <c r="AL6" s="16">
        <v>4</v>
      </c>
      <c r="AM6" s="32" t="s">
        <v>199</v>
      </c>
    </row>
    <row r="7" spans="1:39" ht="14.25">
      <c r="A7" s="262" t="s">
        <v>4</v>
      </c>
      <c r="B7" s="263"/>
      <c r="C7" s="264"/>
      <c r="D7" s="20">
        <v>1000</v>
      </c>
      <c r="E7" s="20">
        <f>J18</f>
        <v>0</v>
      </c>
      <c r="F7" s="20">
        <f aca="true" t="shared" si="0" ref="F7:F12">ROUND(E7*D7,0)</f>
        <v>0</v>
      </c>
      <c r="G7" s="55"/>
      <c r="H7" s="67"/>
      <c r="I7" s="256"/>
      <c r="J7" s="244" t="s">
        <v>29</v>
      </c>
      <c r="K7" s="245"/>
      <c r="L7" s="244" t="s">
        <v>30</v>
      </c>
      <c r="M7" s="245"/>
      <c r="N7" s="244" t="s">
        <v>29</v>
      </c>
      <c r="O7" s="245"/>
      <c r="P7" s="244" t="s">
        <v>30</v>
      </c>
      <c r="Q7" s="245"/>
      <c r="R7" s="260"/>
      <c r="S7" s="261"/>
      <c r="T7" s="71"/>
      <c r="U7" s="36" t="s">
        <v>17</v>
      </c>
      <c r="V7" s="35"/>
      <c r="W7" s="35"/>
      <c r="X7" s="7"/>
      <c r="Y7" s="8"/>
      <c r="Z7" s="9" t="s">
        <v>18</v>
      </c>
      <c r="AA7" s="6" t="s">
        <v>3</v>
      </c>
      <c r="AB7" s="8" t="s">
        <v>14</v>
      </c>
      <c r="AC7" s="71"/>
      <c r="AD7" s="298"/>
      <c r="AE7" s="40" t="s">
        <v>95</v>
      </c>
      <c r="AF7" s="105"/>
      <c r="AG7" s="106"/>
      <c r="AH7" s="106"/>
      <c r="AI7" s="106"/>
      <c r="AJ7" s="106"/>
      <c r="AL7" s="16">
        <v>5</v>
      </c>
      <c r="AM7" s="17" t="s">
        <v>49</v>
      </c>
    </row>
    <row r="8" spans="1:39" ht="14.25">
      <c r="A8" s="262" t="s">
        <v>5</v>
      </c>
      <c r="B8" s="263"/>
      <c r="C8" s="264"/>
      <c r="D8" s="20">
        <v>1000</v>
      </c>
      <c r="E8" s="20">
        <f>L18</f>
        <v>0</v>
      </c>
      <c r="F8" s="20">
        <f t="shared" si="0"/>
        <v>0</v>
      </c>
      <c r="G8" s="55"/>
      <c r="H8" s="67"/>
      <c r="I8" s="30" t="s">
        <v>12</v>
      </c>
      <c r="J8" s="265">
        <f>+AF55</f>
        <v>0</v>
      </c>
      <c r="K8" s="266"/>
      <c r="L8" s="265">
        <f>+AF56</f>
        <v>0</v>
      </c>
      <c r="M8" s="266"/>
      <c r="N8" s="265">
        <f>+AI55</f>
        <v>0</v>
      </c>
      <c r="O8" s="266"/>
      <c r="P8" s="265">
        <f>+AI56</f>
        <v>0</v>
      </c>
      <c r="Q8" s="266"/>
      <c r="R8" s="267">
        <f>SUM(J11:Q11)</f>
        <v>0</v>
      </c>
      <c r="S8" s="268"/>
      <c r="T8" s="71"/>
      <c r="U8" s="275" t="s">
        <v>84</v>
      </c>
      <c r="V8" s="276"/>
      <c r="W8" s="276"/>
      <c r="X8" s="276"/>
      <c r="Y8" s="277"/>
      <c r="Z8" s="37"/>
      <c r="AA8" s="38"/>
      <c r="AB8" s="39"/>
      <c r="AC8" s="71"/>
      <c r="AD8" s="298"/>
      <c r="AE8" s="40" t="s">
        <v>115</v>
      </c>
      <c r="AF8" s="105"/>
      <c r="AG8" s="106"/>
      <c r="AH8" s="106"/>
      <c r="AI8" s="106"/>
      <c r="AJ8" s="106"/>
      <c r="AL8" s="16">
        <v>6</v>
      </c>
      <c r="AM8" s="17" t="s">
        <v>50</v>
      </c>
    </row>
    <row r="9" spans="1:39" ht="14.25">
      <c r="A9" s="262" t="s">
        <v>95</v>
      </c>
      <c r="B9" s="263"/>
      <c r="C9" s="264"/>
      <c r="D9" s="20">
        <v>1000</v>
      </c>
      <c r="E9" s="20">
        <f>N18</f>
        <v>0</v>
      </c>
      <c r="F9" s="20">
        <f t="shared" si="0"/>
        <v>0</v>
      </c>
      <c r="G9" s="55"/>
      <c r="H9" s="67"/>
      <c r="I9" s="30" t="s">
        <v>13</v>
      </c>
      <c r="J9" s="265">
        <f>+AH55</f>
        <v>0</v>
      </c>
      <c r="K9" s="266"/>
      <c r="L9" s="265">
        <f>+AH56</f>
        <v>0</v>
      </c>
      <c r="M9" s="266"/>
      <c r="N9" s="265">
        <f>+AJ55</f>
        <v>0</v>
      </c>
      <c r="O9" s="266"/>
      <c r="P9" s="265">
        <f>+AJ56</f>
        <v>0</v>
      </c>
      <c r="Q9" s="266"/>
      <c r="R9" s="269"/>
      <c r="S9" s="270"/>
      <c r="T9" s="71"/>
      <c r="U9" s="141"/>
      <c r="V9" s="276" t="s">
        <v>145</v>
      </c>
      <c r="W9" s="276"/>
      <c r="X9" s="276"/>
      <c r="Y9" s="277"/>
      <c r="Z9" s="191">
        <v>7500</v>
      </c>
      <c r="AA9" s="10"/>
      <c r="AB9" s="25">
        <f>Z9*AA9</f>
        <v>0</v>
      </c>
      <c r="AC9" s="71"/>
      <c r="AD9" s="298"/>
      <c r="AE9" s="40" t="s">
        <v>6</v>
      </c>
      <c r="AF9" s="105"/>
      <c r="AG9" s="106"/>
      <c r="AH9" s="106"/>
      <c r="AI9" s="106"/>
      <c r="AJ9" s="106"/>
      <c r="AL9" s="16">
        <v>7</v>
      </c>
      <c r="AM9" s="17" t="s">
        <v>51</v>
      </c>
    </row>
    <row r="10" spans="1:39" ht="14.25" customHeight="1">
      <c r="A10" s="262" t="s">
        <v>115</v>
      </c>
      <c r="B10" s="263"/>
      <c r="C10" s="264"/>
      <c r="D10" s="20">
        <v>1000</v>
      </c>
      <c r="E10" s="20">
        <f>P18</f>
        <v>0</v>
      </c>
      <c r="F10" s="20">
        <f t="shared" si="0"/>
        <v>0</v>
      </c>
      <c r="G10" s="55"/>
      <c r="H10" s="67"/>
      <c r="I10" s="30" t="s">
        <v>25</v>
      </c>
      <c r="J10" s="273">
        <f>SUM(J8:K9)</f>
        <v>0</v>
      </c>
      <c r="K10" s="274"/>
      <c r="L10" s="273">
        <f>SUM(L8:M9)</f>
        <v>0</v>
      </c>
      <c r="M10" s="274"/>
      <c r="N10" s="273">
        <f>SUM(N8:O9)</f>
        <v>0</v>
      </c>
      <c r="O10" s="274"/>
      <c r="P10" s="273">
        <f>SUM(P8:Q9)</f>
        <v>0</v>
      </c>
      <c r="Q10" s="274"/>
      <c r="R10" s="269"/>
      <c r="S10" s="270"/>
      <c r="T10" s="71"/>
      <c r="U10" s="141"/>
      <c r="V10" s="276" t="s">
        <v>146</v>
      </c>
      <c r="W10" s="276"/>
      <c r="X10" s="276"/>
      <c r="Y10" s="277"/>
      <c r="Z10" s="191">
        <v>7000</v>
      </c>
      <c r="AA10" s="10"/>
      <c r="AB10" s="25">
        <f>Z10*AA10</f>
        <v>0</v>
      </c>
      <c r="AC10" s="71"/>
      <c r="AD10" s="299"/>
      <c r="AE10" s="215" t="s">
        <v>217</v>
      </c>
      <c r="AF10" s="105"/>
      <c r="AG10" s="106"/>
      <c r="AH10" s="106"/>
      <c r="AI10" s="106"/>
      <c r="AJ10" s="106"/>
      <c r="AL10" s="16">
        <v>8</v>
      </c>
      <c r="AM10" s="17" t="s">
        <v>52</v>
      </c>
    </row>
    <row r="11" spans="1:39" ht="14.25" customHeight="1">
      <c r="A11" s="262" t="s">
        <v>6</v>
      </c>
      <c r="B11" s="263"/>
      <c r="C11" s="264"/>
      <c r="D11" s="20">
        <v>1000</v>
      </c>
      <c r="E11" s="20">
        <f>R18</f>
        <v>0</v>
      </c>
      <c r="F11" s="20">
        <f t="shared" si="0"/>
        <v>0</v>
      </c>
      <c r="G11" s="55"/>
      <c r="H11" s="67"/>
      <c r="I11" s="29" t="s">
        <v>14</v>
      </c>
      <c r="J11" s="273">
        <f>J8*1000+J9*500</f>
        <v>0</v>
      </c>
      <c r="K11" s="274"/>
      <c r="L11" s="273">
        <f>L8*1000+L9*500</f>
        <v>0</v>
      </c>
      <c r="M11" s="274"/>
      <c r="N11" s="273">
        <f>N8*2000+N9*1000</f>
        <v>0</v>
      </c>
      <c r="O11" s="274"/>
      <c r="P11" s="273">
        <f>P8*2000+P9*1000</f>
        <v>0</v>
      </c>
      <c r="Q11" s="274"/>
      <c r="R11" s="271"/>
      <c r="S11" s="272"/>
      <c r="T11" s="71"/>
      <c r="U11" s="283" t="s">
        <v>147</v>
      </c>
      <c r="V11" s="284"/>
      <c r="W11" s="284"/>
      <c r="X11" s="284"/>
      <c r="Y11" s="285"/>
      <c r="Z11" s="192"/>
      <c r="AA11" s="193"/>
      <c r="AB11" s="194"/>
      <c r="AC11" s="71"/>
      <c r="AD11" s="297" t="s">
        <v>135</v>
      </c>
      <c r="AE11" s="154" t="s">
        <v>154</v>
      </c>
      <c r="AF11" s="105"/>
      <c r="AG11" s="106"/>
      <c r="AH11" s="106"/>
      <c r="AI11" s="106"/>
      <c r="AJ11" s="106"/>
      <c r="AL11" s="16">
        <v>9</v>
      </c>
      <c r="AM11" s="17" t="s">
        <v>53</v>
      </c>
    </row>
    <row r="12" spans="1:39" ht="14.25">
      <c r="A12" s="275" t="s">
        <v>81</v>
      </c>
      <c r="B12" s="276"/>
      <c r="C12" s="277"/>
      <c r="D12" s="20">
        <v>2000</v>
      </c>
      <c r="E12" s="20">
        <f>N19</f>
        <v>0</v>
      </c>
      <c r="F12" s="20">
        <f t="shared" si="0"/>
        <v>0</v>
      </c>
      <c r="G12" s="55"/>
      <c r="H12" s="67"/>
      <c r="I12" s="53"/>
      <c r="J12" s="53"/>
      <c r="K12" s="53"/>
      <c r="L12" s="55"/>
      <c r="M12" s="56"/>
      <c r="N12" s="56"/>
      <c r="O12" s="56"/>
      <c r="P12" s="56"/>
      <c r="Q12" s="56"/>
      <c r="R12" s="56"/>
      <c r="S12" s="56"/>
      <c r="T12" s="58"/>
      <c r="U12" s="141"/>
      <c r="V12" s="276" t="s">
        <v>210</v>
      </c>
      <c r="W12" s="276"/>
      <c r="X12" s="276"/>
      <c r="Y12" s="277"/>
      <c r="Z12" s="195">
        <v>3500</v>
      </c>
      <c r="AA12" s="10"/>
      <c r="AB12" s="25">
        <f>Z12*AA12</f>
        <v>0</v>
      </c>
      <c r="AC12" s="71"/>
      <c r="AD12" s="298"/>
      <c r="AE12" s="154" t="s">
        <v>163</v>
      </c>
      <c r="AF12" s="105"/>
      <c r="AG12" s="106"/>
      <c r="AH12" s="106"/>
      <c r="AI12" s="106"/>
      <c r="AJ12" s="106"/>
      <c r="AL12" s="16">
        <v>10</v>
      </c>
      <c r="AM12" s="17" t="s">
        <v>54</v>
      </c>
    </row>
    <row r="13" spans="1:39" ht="14.25" customHeight="1">
      <c r="A13" s="278" t="s">
        <v>89</v>
      </c>
      <c r="B13" s="279"/>
      <c r="C13" s="279"/>
      <c r="D13" s="279"/>
      <c r="E13" s="280"/>
      <c r="F13" s="22">
        <f>R8</f>
        <v>0</v>
      </c>
      <c r="G13" s="55"/>
      <c r="H13" s="67"/>
      <c r="I13" s="237" t="s">
        <v>40</v>
      </c>
      <c r="J13" s="238"/>
      <c r="K13" s="238"/>
      <c r="L13" s="61"/>
      <c r="M13" s="53"/>
      <c r="N13" s="53"/>
      <c r="O13" s="53"/>
      <c r="P13" s="53"/>
      <c r="Q13" s="53"/>
      <c r="R13" s="53"/>
      <c r="S13" s="53"/>
      <c r="T13" s="72"/>
      <c r="U13" s="141"/>
      <c r="V13" s="276" t="s">
        <v>211</v>
      </c>
      <c r="W13" s="276"/>
      <c r="X13" s="276"/>
      <c r="Y13" s="277"/>
      <c r="Z13" s="195">
        <v>3500</v>
      </c>
      <c r="AA13" s="10"/>
      <c r="AB13" s="25">
        <f>Z13*AA13</f>
        <v>0</v>
      </c>
      <c r="AC13" s="71"/>
      <c r="AD13" s="298"/>
      <c r="AE13" s="154" t="s">
        <v>172</v>
      </c>
      <c r="AF13" s="105"/>
      <c r="AG13" s="106"/>
      <c r="AH13" s="106"/>
      <c r="AI13" s="106"/>
      <c r="AJ13" s="106"/>
      <c r="AL13" s="16">
        <v>11</v>
      </c>
      <c r="AM13" s="32" t="s">
        <v>200</v>
      </c>
    </row>
    <row r="14" spans="1:39" ht="14.25" customHeight="1">
      <c r="A14" s="283" t="s">
        <v>113</v>
      </c>
      <c r="B14" s="284"/>
      <c r="C14" s="284"/>
      <c r="D14" s="284"/>
      <c r="E14" s="285"/>
      <c r="F14" s="22">
        <f>AB28</f>
        <v>0</v>
      </c>
      <c r="G14" s="55"/>
      <c r="H14" s="67"/>
      <c r="I14" s="29" t="s">
        <v>41</v>
      </c>
      <c r="J14" s="244" t="s">
        <v>4</v>
      </c>
      <c r="K14" s="245"/>
      <c r="L14" s="244" t="s">
        <v>5</v>
      </c>
      <c r="M14" s="245"/>
      <c r="N14" s="244" t="s">
        <v>95</v>
      </c>
      <c r="O14" s="245"/>
      <c r="P14" s="244" t="s">
        <v>115</v>
      </c>
      <c r="Q14" s="245"/>
      <c r="R14" s="244" t="s">
        <v>6</v>
      </c>
      <c r="S14" s="245"/>
      <c r="T14" s="73"/>
      <c r="U14" s="275" t="s">
        <v>148</v>
      </c>
      <c r="V14" s="276"/>
      <c r="W14" s="276"/>
      <c r="X14" s="276"/>
      <c r="Y14" s="277"/>
      <c r="Z14" s="37"/>
      <c r="AA14" s="38"/>
      <c r="AB14" s="39"/>
      <c r="AC14" s="71"/>
      <c r="AD14" s="298"/>
      <c r="AE14" s="40" t="s">
        <v>141</v>
      </c>
      <c r="AF14" s="105"/>
      <c r="AG14" s="106"/>
      <c r="AH14" s="106"/>
      <c r="AI14" s="106"/>
      <c r="AJ14" s="106"/>
      <c r="AL14" s="16">
        <v>12</v>
      </c>
      <c r="AM14" s="17" t="s">
        <v>55</v>
      </c>
    </row>
    <row r="15" spans="1:39" ht="14.25" customHeight="1">
      <c r="A15" s="286" t="s">
        <v>169</v>
      </c>
      <c r="B15" s="287"/>
      <c r="C15" s="287"/>
      <c r="D15" s="288"/>
      <c r="E15" s="20">
        <f>SUM(E7:E12)</f>
        <v>0</v>
      </c>
      <c r="F15" s="20">
        <f>SUM(F7:F14)</f>
        <v>0</v>
      </c>
      <c r="G15" s="55"/>
      <c r="H15" s="67"/>
      <c r="I15" s="21" t="s">
        <v>7</v>
      </c>
      <c r="J15" s="281">
        <f>+AF5</f>
        <v>0</v>
      </c>
      <c r="K15" s="282"/>
      <c r="L15" s="281">
        <f>+AF6</f>
        <v>0</v>
      </c>
      <c r="M15" s="282"/>
      <c r="N15" s="281">
        <f>+AF7</f>
        <v>0</v>
      </c>
      <c r="O15" s="282"/>
      <c r="P15" s="281">
        <f>+AF8</f>
        <v>0</v>
      </c>
      <c r="Q15" s="282"/>
      <c r="R15" s="281">
        <f>+AF9</f>
        <v>0</v>
      </c>
      <c r="S15" s="282"/>
      <c r="T15" s="73"/>
      <c r="U15" s="141"/>
      <c r="V15" s="276" t="s">
        <v>212</v>
      </c>
      <c r="W15" s="276"/>
      <c r="X15" s="276"/>
      <c r="Y15" s="277"/>
      <c r="Z15" s="196">
        <v>4000</v>
      </c>
      <c r="AA15" s="10"/>
      <c r="AB15" s="25">
        <f aca="true" t="shared" si="1" ref="AB15:AB20">Z15*AA15</f>
        <v>0</v>
      </c>
      <c r="AC15" s="71"/>
      <c r="AD15" s="298"/>
      <c r="AE15" s="154" t="s">
        <v>153</v>
      </c>
      <c r="AF15" s="105"/>
      <c r="AG15" s="106"/>
      <c r="AH15" s="106"/>
      <c r="AI15" s="106"/>
      <c r="AJ15" s="106"/>
      <c r="AL15" s="16">
        <v>13</v>
      </c>
      <c r="AM15" s="17" t="s">
        <v>56</v>
      </c>
    </row>
    <row r="16" spans="2:39" ht="14.25" customHeight="1">
      <c r="B16" s="23"/>
      <c r="G16" s="55"/>
      <c r="H16" s="67"/>
      <c r="I16" s="21" t="s">
        <v>8</v>
      </c>
      <c r="J16" s="281">
        <f>+AG5</f>
        <v>0</v>
      </c>
      <c r="K16" s="282"/>
      <c r="L16" s="281">
        <f>+AG6</f>
        <v>0</v>
      </c>
      <c r="M16" s="282"/>
      <c r="N16" s="281">
        <f>+AG7</f>
        <v>0</v>
      </c>
      <c r="O16" s="282"/>
      <c r="P16" s="281">
        <f>+AG8</f>
        <v>0</v>
      </c>
      <c r="Q16" s="282"/>
      <c r="R16" s="281">
        <f>+AG9</f>
        <v>0</v>
      </c>
      <c r="S16" s="282"/>
      <c r="T16" s="73"/>
      <c r="U16" s="141"/>
      <c r="V16" s="276" t="s">
        <v>213</v>
      </c>
      <c r="W16" s="276"/>
      <c r="X16" s="276"/>
      <c r="Y16" s="277"/>
      <c r="Z16" s="197">
        <v>3500</v>
      </c>
      <c r="AA16" s="10"/>
      <c r="AB16" s="25">
        <f t="shared" si="1"/>
        <v>0</v>
      </c>
      <c r="AC16" s="71"/>
      <c r="AD16" s="298"/>
      <c r="AE16" s="154" t="s">
        <v>142</v>
      </c>
      <c r="AF16" s="105"/>
      <c r="AG16" s="106"/>
      <c r="AH16" s="106"/>
      <c r="AI16" s="106"/>
      <c r="AJ16" s="106"/>
      <c r="AL16" s="16">
        <v>14</v>
      </c>
      <c r="AM16" s="32" t="s">
        <v>201</v>
      </c>
    </row>
    <row r="17" spans="1:39" ht="14.25">
      <c r="A17" s="289" t="s">
        <v>26</v>
      </c>
      <c r="B17" s="290"/>
      <c r="C17" s="291"/>
      <c r="D17" s="31">
        <v>20000</v>
      </c>
      <c r="E17" s="44">
        <f>+AI59</f>
        <v>0</v>
      </c>
      <c r="F17" s="22">
        <f>D17*E17</f>
        <v>0</v>
      </c>
      <c r="G17" s="55"/>
      <c r="H17" s="67"/>
      <c r="I17" s="21" t="s">
        <v>9</v>
      </c>
      <c r="J17" s="281">
        <f>+AH5+AI5+AJ5</f>
        <v>0</v>
      </c>
      <c r="K17" s="282"/>
      <c r="L17" s="281">
        <f>+AH6+AI6+AJ6</f>
        <v>0</v>
      </c>
      <c r="M17" s="282"/>
      <c r="N17" s="281">
        <f>+AH7+AI7+AJ7</f>
        <v>0</v>
      </c>
      <c r="O17" s="282"/>
      <c r="P17" s="281">
        <f>+AH8+AI8+AJ8</f>
        <v>0</v>
      </c>
      <c r="Q17" s="282"/>
      <c r="R17" s="281">
        <f>+AH9+AI9+AJ9</f>
        <v>0</v>
      </c>
      <c r="S17" s="282"/>
      <c r="T17" s="73"/>
      <c r="U17" s="198"/>
      <c r="V17" s="276" t="s">
        <v>214</v>
      </c>
      <c r="W17" s="276"/>
      <c r="X17" s="276"/>
      <c r="Y17" s="277"/>
      <c r="Z17" s="199">
        <v>4000</v>
      </c>
      <c r="AA17" s="10"/>
      <c r="AB17" s="25">
        <f t="shared" si="1"/>
        <v>0</v>
      </c>
      <c r="AC17" s="71"/>
      <c r="AD17" s="299"/>
      <c r="AE17" s="40" t="s">
        <v>143</v>
      </c>
      <c r="AF17" s="105"/>
      <c r="AG17" s="106"/>
      <c r="AH17" s="106"/>
      <c r="AI17" s="106"/>
      <c r="AJ17" s="106"/>
      <c r="AL17" s="16">
        <v>15</v>
      </c>
      <c r="AM17" s="17" t="s">
        <v>57</v>
      </c>
    </row>
    <row r="18" spans="1:39" ht="14.25" customHeight="1">
      <c r="A18" s="289" t="s">
        <v>27</v>
      </c>
      <c r="B18" s="290"/>
      <c r="C18" s="291"/>
      <c r="D18" s="31">
        <v>30000</v>
      </c>
      <c r="E18" s="44">
        <f>+AI60</f>
        <v>0</v>
      </c>
      <c r="F18" s="22">
        <f>D18*E18</f>
        <v>0</v>
      </c>
      <c r="G18" s="55"/>
      <c r="H18" s="67"/>
      <c r="I18" s="21" t="s">
        <v>25</v>
      </c>
      <c r="J18" s="281">
        <f>SUM(J15:K17)</f>
        <v>0</v>
      </c>
      <c r="K18" s="282"/>
      <c r="L18" s="281">
        <f>SUM(L15:M17)</f>
        <v>0</v>
      </c>
      <c r="M18" s="282"/>
      <c r="N18" s="281">
        <f>SUM(N15:O17)</f>
        <v>0</v>
      </c>
      <c r="O18" s="282"/>
      <c r="P18" s="281">
        <f>SUM(P15:Q17)</f>
        <v>0</v>
      </c>
      <c r="Q18" s="282"/>
      <c r="R18" s="281">
        <f>SUM(R15:S17)</f>
        <v>0</v>
      </c>
      <c r="S18" s="282"/>
      <c r="T18" s="73"/>
      <c r="U18" s="203"/>
      <c r="V18" s="276" t="s">
        <v>215</v>
      </c>
      <c r="W18" s="276"/>
      <c r="X18" s="276"/>
      <c r="Y18" s="277"/>
      <c r="Z18" s="202">
        <v>3500</v>
      </c>
      <c r="AA18" s="10"/>
      <c r="AB18" s="25">
        <f t="shared" si="1"/>
        <v>0</v>
      </c>
      <c r="AC18" s="71"/>
      <c r="AD18" s="304" t="s">
        <v>138</v>
      </c>
      <c r="AE18" s="40" t="s">
        <v>140</v>
      </c>
      <c r="AF18" s="105"/>
      <c r="AG18" s="106"/>
      <c r="AH18" s="106"/>
      <c r="AI18" s="106"/>
      <c r="AJ18" s="106"/>
      <c r="AL18" s="16">
        <v>16</v>
      </c>
      <c r="AM18" s="17" t="s">
        <v>58</v>
      </c>
    </row>
    <row r="19" spans="1:39" ht="14.25" customHeight="1">
      <c r="A19" s="289" t="s">
        <v>28</v>
      </c>
      <c r="B19" s="290"/>
      <c r="C19" s="291"/>
      <c r="D19" s="142">
        <f>+AF61</f>
        <v>0</v>
      </c>
      <c r="E19" s="44">
        <f>+AI61</f>
        <v>0</v>
      </c>
      <c r="F19" s="22">
        <f>D19*E19</f>
        <v>0</v>
      </c>
      <c r="G19" s="55"/>
      <c r="H19" s="67"/>
      <c r="I19" s="292" t="s">
        <v>82</v>
      </c>
      <c r="J19" s="293"/>
      <c r="K19" s="293"/>
      <c r="L19" s="293"/>
      <c r="M19" s="294"/>
      <c r="N19" s="295">
        <f>SUM(AF10:AJ10)</f>
        <v>0</v>
      </c>
      <c r="O19" s="296"/>
      <c r="P19" s="93"/>
      <c r="Q19" s="94"/>
      <c r="R19" s="94"/>
      <c r="S19" s="94"/>
      <c r="T19" s="73"/>
      <c r="U19" s="275" t="s">
        <v>85</v>
      </c>
      <c r="V19" s="276"/>
      <c r="W19" s="276"/>
      <c r="X19" s="276"/>
      <c r="Y19" s="277"/>
      <c r="Z19" s="202">
        <v>2000</v>
      </c>
      <c r="AA19" s="10"/>
      <c r="AB19" s="25">
        <f t="shared" si="1"/>
        <v>0</v>
      </c>
      <c r="AC19" s="71"/>
      <c r="AD19" s="305"/>
      <c r="AE19" s="40" t="s">
        <v>144</v>
      </c>
      <c r="AF19" s="105"/>
      <c r="AG19" s="106"/>
      <c r="AH19" s="106"/>
      <c r="AI19" s="106"/>
      <c r="AJ19" s="106"/>
      <c r="AL19" s="16">
        <v>17</v>
      </c>
      <c r="AM19" s="17" t="s">
        <v>59</v>
      </c>
    </row>
    <row r="20" spans="1:39" ht="14.25">
      <c r="A20" s="286" t="s">
        <v>170</v>
      </c>
      <c r="B20" s="287"/>
      <c r="C20" s="287"/>
      <c r="D20" s="288"/>
      <c r="E20" s="22">
        <f>SUM(E17:E19)</f>
        <v>0</v>
      </c>
      <c r="F20" s="22">
        <f>SUM(F17:F19)</f>
        <v>0</v>
      </c>
      <c r="G20" s="55"/>
      <c r="H20" s="67"/>
      <c r="I20" s="80"/>
      <c r="J20" s="70"/>
      <c r="K20" s="70"/>
      <c r="L20" s="70"/>
      <c r="M20" s="70"/>
      <c r="N20" s="70"/>
      <c r="O20" s="70"/>
      <c r="P20" s="70"/>
      <c r="Q20" s="70"/>
      <c r="R20" s="70"/>
      <c r="S20" s="70"/>
      <c r="T20" s="73"/>
      <c r="U20" s="275" t="s">
        <v>86</v>
      </c>
      <c r="V20" s="276"/>
      <c r="W20" s="276"/>
      <c r="X20" s="276"/>
      <c r="Y20" s="277"/>
      <c r="Z20" s="202">
        <v>2000</v>
      </c>
      <c r="AA20" s="10"/>
      <c r="AB20" s="25">
        <f t="shared" si="1"/>
        <v>0</v>
      </c>
      <c r="AC20" s="71"/>
      <c r="AD20" s="306"/>
      <c r="AE20" s="40" t="s">
        <v>152</v>
      </c>
      <c r="AF20" s="105"/>
      <c r="AG20" s="106"/>
      <c r="AH20" s="106"/>
      <c r="AI20" s="106"/>
      <c r="AJ20" s="106"/>
      <c r="AL20" s="16">
        <v>18</v>
      </c>
      <c r="AM20" s="17" t="s">
        <v>51</v>
      </c>
    </row>
    <row r="21" spans="7:39" ht="14.25" customHeight="1">
      <c r="G21" s="55"/>
      <c r="H21" s="67"/>
      <c r="I21" s="224" t="s">
        <v>96</v>
      </c>
      <c r="J21" s="225"/>
      <c r="K21" s="226"/>
      <c r="L21" s="147"/>
      <c r="M21" s="148"/>
      <c r="N21" s="149" t="s">
        <v>106</v>
      </c>
      <c r="O21" s="148"/>
      <c r="P21" s="148"/>
      <c r="Q21" s="148"/>
      <c r="R21" s="148"/>
      <c r="S21" s="148"/>
      <c r="T21" s="73"/>
      <c r="U21" s="275"/>
      <c r="V21" s="276"/>
      <c r="W21" s="276"/>
      <c r="X21" s="276"/>
      <c r="Y21" s="277"/>
      <c r="Z21" s="200"/>
      <c r="AA21" s="10"/>
      <c r="AB21" s="25"/>
      <c r="AC21" s="71"/>
      <c r="AD21" s="297" t="s">
        <v>150</v>
      </c>
      <c r="AE21" s="40" t="s">
        <v>29</v>
      </c>
      <c r="AF21" s="105"/>
      <c r="AG21" s="106"/>
      <c r="AH21" s="106"/>
      <c r="AI21" s="106"/>
      <c r="AJ21" s="106"/>
      <c r="AL21" s="16">
        <v>19</v>
      </c>
      <c r="AM21" s="32" t="s">
        <v>202</v>
      </c>
    </row>
    <row r="22" spans="1:39" ht="14.25" customHeight="1">
      <c r="A22" s="300" t="s">
        <v>166</v>
      </c>
      <c r="B22" s="301"/>
      <c r="C22" s="121"/>
      <c r="D22" s="121"/>
      <c r="E22" s="121"/>
      <c r="F22" s="121"/>
      <c r="G22" s="55"/>
      <c r="H22" s="67"/>
      <c r="I22" s="136" t="s">
        <v>102</v>
      </c>
      <c r="J22" s="302" t="s">
        <v>97</v>
      </c>
      <c r="K22" s="303"/>
      <c r="L22" s="302" t="s">
        <v>98</v>
      </c>
      <c r="M22" s="303"/>
      <c r="N22" s="302" t="s">
        <v>99</v>
      </c>
      <c r="O22" s="303"/>
      <c r="P22" s="302" t="s">
        <v>100</v>
      </c>
      <c r="Q22" s="303"/>
      <c r="R22" s="302" t="s">
        <v>101</v>
      </c>
      <c r="S22" s="303"/>
      <c r="T22" s="71"/>
      <c r="U22" s="292" t="s">
        <v>83</v>
      </c>
      <c r="V22" s="294"/>
      <c r="W22" s="433" t="s">
        <v>127</v>
      </c>
      <c r="X22" s="434"/>
      <c r="Y22" s="435"/>
      <c r="Z22" s="204"/>
      <c r="AA22" s="10"/>
      <c r="AB22" s="25"/>
      <c r="AC22" s="71"/>
      <c r="AD22" s="298"/>
      <c r="AE22" s="40" t="s">
        <v>30</v>
      </c>
      <c r="AF22" s="105"/>
      <c r="AG22" s="106"/>
      <c r="AH22" s="106"/>
      <c r="AI22" s="106"/>
      <c r="AJ22" s="176"/>
      <c r="AL22" s="16">
        <v>20</v>
      </c>
      <c r="AM22" s="17" t="s">
        <v>51</v>
      </c>
    </row>
    <row r="23" spans="1:39" ht="14.25">
      <c r="A23" s="307" t="s">
        <v>4</v>
      </c>
      <c r="B23" s="308"/>
      <c r="C23" s="309"/>
      <c r="D23" s="133">
        <v>3000</v>
      </c>
      <c r="E23" s="133">
        <f>J18</f>
        <v>0</v>
      </c>
      <c r="F23" s="133">
        <f>ROUND(E23*D23,0)</f>
        <v>0</v>
      </c>
      <c r="G23" s="55"/>
      <c r="H23" s="67"/>
      <c r="I23" s="135" t="s">
        <v>90</v>
      </c>
      <c r="J23" s="310">
        <f>+SUM(AF11:AJ11)</f>
        <v>0</v>
      </c>
      <c r="K23" s="311"/>
      <c r="L23" s="310">
        <f>+SUM(AF13:AJ13)</f>
        <v>0</v>
      </c>
      <c r="M23" s="311"/>
      <c r="N23" s="310">
        <f>+SUM(AF14:AJ14)</f>
        <v>0</v>
      </c>
      <c r="O23" s="311"/>
      <c r="P23" s="310">
        <f>+SUM(AF16:AJ16)</f>
        <v>0</v>
      </c>
      <c r="Q23" s="311"/>
      <c r="R23" s="310">
        <f>+SUM(AF17:AJ17)</f>
        <v>0</v>
      </c>
      <c r="S23" s="311"/>
      <c r="T23" s="71"/>
      <c r="U23" s="316"/>
      <c r="V23" s="317"/>
      <c r="W23" s="317"/>
      <c r="X23" s="317"/>
      <c r="Y23" s="318"/>
      <c r="Z23" s="201"/>
      <c r="AA23" s="10"/>
      <c r="AB23" s="25">
        <f>Z23*AA23</f>
        <v>0</v>
      </c>
      <c r="AC23" s="71"/>
      <c r="AD23" s="298"/>
      <c r="AE23" s="40" t="s">
        <v>128</v>
      </c>
      <c r="AF23" s="105"/>
      <c r="AG23" s="106"/>
      <c r="AH23" s="106"/>
      <c r="AI23" s="106"/>
      <c r="AJ23" s="106"/>
      <c r="AL23" s="16">
        <v>21</v>
      </c>
      <c r="AM23" s="17" t="s">
        <v>60</v>
      </c>
    </row>
    <row r="24" spans="1:39" ht="14.25">
      <c r="A24" s="307" t="s">
        <v>5</v>
      </c>
      <c r="B24" s="308"/>
      <c r="C24" s="309"/>
      <c r="D24" s="133">
        <v>1000</v>
      </c>
      <c r="E24" s="133">
        <f>L18</f>
        <v>0</v>
      </c>
      <c r="F24" s="133">
        <f>ROUND(E24*D24,0)</f>
        <v>0</v>
      </c>
      <c r="G24" s="55"/>
      <c r="H24" s="67"/>
      <c r="I24" s="135" t="s">
        <v>14</v>
      </c>
      <c r="J24" s="312">
        <f>J23*1000</f>
        <v>0</v>
      </c>
      <c r="K24" s="313"/>
      <c r="L24" s="312">
        <f>L23*1000</f>
        <v>0</v>
      </c>
      <c r="M24" s="313"/>
      <c r="N24" s="312">
        <f>N23*1000</f>
        <v>0</v>
      </c>
      <c r="O24" s="313"/>
      <c r="P24" s="312">
        <f>P23*1000</f>
        <v>0</v>
      </c>
      <c r="Q24" s="313"/>
      <c r="R24" s="312">
        <f>R23*1000</f>
        <v>0</v>
      </c>
      <c r="S24" s="313"/>
      <c r="T24" s="71"/>
      <c r="U24" s="422"/>
      <c r="V24" s="423"/>
      <c r="W24" s="423"/>
      <c r="X24" s="423"/>
      <c r="Y24" s="424"/>
      <c r="Z24" s="201"/>
      <c r="AA24" s="10"/>
      <c r="AB24" s="25">
        <f>Z24*AA24</f>
        <v>0</v>
      </c>
      <c r="AC24" s="71"/>
      <c r="AD24" s="298"/>
      <c r="AE24" s="40" t="s">
        <v>129</v>
      </c>
      <c r="AF24" s="105"/>
      <c r="AG24" s="106"/>
      <c r="AH24" s="106"/>
      <c r="AI24" s="106"/>
      <c r="AJ24" s="106"/>
      <c r="AL24" s="16">
        <v>22</v>
      </c>
      <c r="AM24" s="17" t="s">
        <v>61</v>
      </c>
    </row>
    <row r="25" spans="1:39" ht="14.25">
      <c r="A25" s="307" t="s">
        <v>95</v>
      </c>
      <c r="B25" s="308"/>
      <c r="C25" s="309"/>
      <c r="D25" s="133">
        <v>0</v>
      </c>
      <c r="E25" s="133">
        <f>N18</f>
        <v>0</v>
      </c>
      <c r="F25" s="133">
        <f>ROUND(E25*D25,0)</f>
        <v>0</v>
      </c>
      <c r="G25" s="55"/>
      <c r="H25" s="67"/>
      <c r="I25" s="136" t="s">
        <v>103</v>
      </c>
      <c r="J25" s="302" t="s">
        <v>11</v>
      </c>
      <c r="K25" s="303"/>
      <c r="L25" s="302" t="s">
        <v>104</v>
      </c>
      <c r="M25" s="303"/>
      <c r="N25" s="302" t="s">
        <v>105</v>
      </c>
      <c r="O25" s="303"/>
      <c r="P25" s="314"/>
      <c r="Q25" s="315"/>
      <c r="R25" s="314"/>
      <c r="S25" s="315"/>
      <c r="T25" s="71"/>
      <c r="U25" s="319"/>
      <c r="V25" s="320"/>
      <c r="W25" s="320"/>
      <c r="X25" s="320"/>
      <c r="Y25" s="321"/>
      <c r="Z25" s="201"/>
      <c r="AA25" s="10"/>
      <c r="AB25" s="25">
        <f>Z25*AA25</f>
        <v>0</v>
      </c>
      <c r="AC25" s="71"/>
      <c r="AD25" s="298"/>
      <c r="AE25" s="40" t="s">
        <v>130</v>
      </c>
      <c r="AF25" s="105"/>
      <c r="AG25" s="106"/>
      <c r="AH25" s="106"/>
      <c r="AI25" s="106"/>
      <c r="AJ25" s="106"/>
      <c r="AL25" s="16">
        <v>23</v>
      </c>
      <c r="AM25" s="17" t="s">
        <v>51</v>
      </c>
    </row>
    <row r="26" spans="1:39" ht="14.25">
      <c r="A26" s="307" t="s">
        <v>115</v>
      </c>
      <c r="B26" s="308"/>
      <c r="C26" s="309"/>
      <c r="D26" s="133">
        <v>0</v>
      </c>
      <c r="E26" s="133">
        <f>P18</f>
        <v>0</v>
      </c>
      <c r="F26" s="133">
        <f>ROUND(E26*D26,0)</f>
        <v>0</v>
      </c>
      <c r="G26" s="55"/>
      <c r="H26" s="67"/>
      <c r="I26" s="135" t="s">
        <v>90</v>
      </c>
      <c r="J26" s="310">
        <f>+SUM(AF18:AJ18)</f>
        <v>0</v>
      </c>
      <c r="K26" s="311"/>
      <c r="L26" s="310">
        <f>+SUM(AF19:AJ19)</f>
        <v>0</v>
      </c>
      <c r="M26" s="311"/>
      <c r="N26" s="310">
        <f>+SUM(AF20:AJ20)</f>
        <v>0</v>
      </c>
      <c r="O26" s="311"/>
      <c r="P26" s="314"/>
      <c r="Q26" s="315"/>
      <c r="R26" s="322" t="s">
        <v>42</v>
      </c>
      <c r="S26" s="223"/>
      <c r="T26" s="71"/>
      <c r="U26" s="319"/>
      <c r="V26" s="320"/>
      <c r="W26" s="320"/>
      <c r="X26" s="320"/>
      <c r="Y26" s="321"/>
      <c r="Z26" s="201"/>
      <c r="AA26" s="10"/>
      <c r="AB26" s="25">
        <f>Z26*AA26</f>
        <v>0</v>
      </c>
      <c r="AC26" s="71"/>
      <c r="AD26" s="298"/>
      <c r="AE26" s="40" t="s">
        <v>31</v>
      </c>
      <c r="AF26" s="105"/>
      <c r="AG26" s="106"/>
      <c r="AH26" s="106"/>
      <c r="AI26" s="106"/>
      <c r="AJ26" s="106"/>
      <c r="AL26" s="16">
        <v>24</v>
      </c>
      <c r="AM26" s="32" t="s">
        <v>51</v>
      </c>
    </row>
    <row r="27" spans="1:39" ht="14.25" customHeight="1">
      <c r="A27" s="307" t="s">
        <v>6</v>
      </c>
      <c r="B27" s="308"/>
      <c r="C27" s="309"/>
      <c r="D27" s="133">
        <v>3000</v>
      </c>
      <c r="E27" s="133">
        <f>R18</f>
        <v>0</v>
      </c>
      <c r="F27" s="133">
        <f>ROUND(E27*D27,0)</f>
        <v>0</v>
      </c>
      <c r="G27" s="55"/>
      <c r="H27" s="67"/>
      <c r="I27" s="135" t="s">
        <v>14</v>
      </c>
      <c r="J27" s="312">
        <f>J26*1500</f>
        <v>0</v>
      </c>
      <c r="K27" s="313"/>
      <c r="L27" s="312">
        <f>L26*1500</f>
        <v>0</v>
      </c>
      <c r="M27" s="313"/>
      <c r="N27" s="312">
        <f>N26*1500</f>
        <v>0</v>
      </c>
      <c r="O27" s="313"/>
      <c r="P27" s="314"/>
      <c r="Q27" s="315"/>
      <c r="R27" s="312">
        <f>SUM(J24:S24,J27:O27)</f>
        <v>0</v>
      </c>
      <c r="S27" s="313"/>
      <c r="T27" s="71"/>
      <c r="U27" s="323"/>
      <c r="V27" s="324"/>
      <c r="W27" s="324"/>
      <c r="X27" s="324"/>
      <c r="Y27" s="325"/>
      <c r="Z27" s="201"/>
      <c r="AA27" s="10"/>
      <c r="AB27" s="25">
        <f>Z27*AA27</f>
        <v>0</v>
      </c>
      <c r="AC27" s="71"/>
      <c r="AD27" s="298"/>
      <c r="AE27" s="40" t="s">
        <v>32</v>
      </c>
      <c r="AF27" s="105"/>
      <c r="AG27" s="106"/>
      <c r="AH27" s="106"/>
      <c r="AI27" s="106"/>
      <c r="AJ27" s="106"/>
      <c r="AL27" s="16">
        <v>25</v>
      </c>
      <c r="AM27" s="32" t="s">
        <v>203</v>
      </c>
    </row>
    <row r="28" spans="1:39" ht="14.25">
      <c r="A28" s="322" t="s">
        <v>111</v>
      </c>
      <c r="B28" s="222"/>
      <c r="C28" s="222"/>
      <c r="D28" s="223"/>
      <c r="E28" s="133">
        <f>SUM(E23:E27)</f>
        <v>0</v>
      </c>
      <c r="F28" s="133">
        <f>SUM(F23:F27)</f>
        <v>0</v>
      </c>
      <c r="G28" s="55"/>
      <c r="H28" s="67"/>
      <c r="I28" s="151"/>
      <c r="J28" s="129"/>
      <c r="K28" s="129"/>
      <c r="L28" s="130"/>
      <c r="M28" s="130"/>
      <c r="N28" s="130"/>
      <c r="O28" s="130"/>
      <c r="P28" s="131"/>
      <c r="Q28" s="131"/>
      <c r="R28" s="130"/>
      <c r="S28" s="130"/>
      <c r="T28" s="56"/>
      <c r="U28" s="100" t="s">
        <v>119</v>
      </c>
      <c r="V28" s="26"/>
      <c r="W28" s="26"/>
      <c r="X28" s="26"/>
      <c r="Y28" s="26"/>
      <c r="Z28" s="26"/>
      <c r="AA28" s="101"/>
      <c r="AB28" s="25">
        <f>SUM(AB8:AB27)</f>
        <v>0</v>
      </c>
      <c r="AC28" s="76"/>
      <c r="AD28" s="298"/>
      <c r="AE28" s="40" t="s">
        <v>91</v>
      </c>
      <c r="AF28" s="105"/>
      <c r="AG28" s="106"/>
      <c r="AH28" s="106"/>
      <c r="AI28" s="106"/>
      <c r="AJ28" s="106"/>
      <c r="AL28" s="16">
        <v>26</v>
      </c>
      <c r="AM28" s="17" t="s">
        <v>62</v>
      </c>
    </row>
    <row r="29" spans="1:39" ht="14.25">
      <c r="A29" s="27"/>
      <c r="B29" s="28"/>
      <c r="C29" s="28"/>
      <c r="D29" s="28"/>
      <c r="E29" s="28"/>
      <c r="F29" s="96"/>
      <c r="G29" s="55"/>
      <c r="H29" s="67"/>
      <c r="I29" s="152"/>
      <c r="J29" s="153"/>
      <c r="K29" s="153"/>
      <c r="L29" s="130"/>
      <c r="M29" s="130"/>
      <c r="N29" s="130"/>
      <c r="O29" s="130"/>
      <c r="P29" s="131"/>
      <c r="Q29" s="131"/>
      <c r="R29" s="130"/>
      <c r="S29" s="130"/>
      <c r="T29" s="64"/>
      <c r="U29" s="77" t="s">
        <v>88</v>
      </c>
      <c r="V29" s="77"/>
      <c r="W29" s="77"/>
      <c r="X29" s="75"/>
      <c r="Y29" s="75"/>
      <c r="Z29" s="75"/>
      <c r="AA29" s="75"/>
      <c r="AB29" s="75"/>
      <c r="AC29" s="76"/>
      <c r="AD29" s="299"/>
      <c r="AE29" s="154" t="s">
        <v>92</v>
      </c>
      <c r="AF29" s="105"/>
      <c r="AG29" s="106"/>
      <c r="AH29" s="106"/>
      <c r="AI29" s="106"/>
      <c r="AJ29" s="106"/>
      <c r="AL29" s="16">
        <v>27</v>
      </c>
      <c r="AM29" s="17" t="s">
        <v>63</v>
      </c>
    </row>
    <row r="30" spans="1:39" ht="14.25">
      <c r="A30" s="326" t="s">
        <v>193</v>
      </c>
      <c r="B30" s="329" t="s">
        <v>33</v>
      </c>
      <c r="C30" s="331" t="s">
        <v>16</v>
      </c>
      <c r="D30" s="333">
        <v>5500</v>
      </c>
      <c r="E30" s="333">
        <f>+SUM(AF39:AJ39)</f>
        <v>0</v>
      </c>
      <c r="F30" s="333">
        <f>ROUND(E30*D30,0)</f>
        <v>0</v>
      </c>
      <c r="G30" s="68"/>
      <c r="H30" s="69"/>
      <c r="I30" s="224" t="s">
        <v>109</v>
      </c>
      <c r="J30" s="335"/>
      <c r="K30" s="336"/>
      <c r="L30" s="175" t="s">
        <v>131</v>
      </c>
      <c r="M30" s="127"/>
      <c r="N30" s="127"/>
      <c r="O30" s="127"/>
      <c r="P30" s="127"/>
      <c r="Q30" s="127"/>
      <c r="R30" s="127"/>
      <c r="S30" s="127"/>
      <c r="T30" s="127"/>
      <c r="U30" s="127"/>
      <c r="V30" s="127"/>
      <c r="W30" s="127"/>
      <c r="X30" s="127"/>
      <c r="Y30" s="127"/>
      <c r="Z30" s="127"/>
      <c r="AA30" s="128"/>
      <c r="AB30" s="56"/>
      <c r="AC30" s="76"/>
      <c r="AD30" s="297" t="s">
        <v>151</v>
      </c>
      <c r="AE30" s="40" t="s">
        <v>29</v>
      </c>
      <c r="AF30" s="105"/>
      <c r="AG30" s="106"/>
      <c r="AH30" s="106"/>
      <c r="AI30" s="106"/>
      <c r="AJ30" s="106"/>
      <c r="AL30" s="16">
        <v>28</v>
      </c>
      <c r="AM30" s="32" t="s">
        <v>51</v>
      </c>
    </row>
    <row r="31" spans="1:39" ht="15" customHeight="1" thickBot="1">
      <c r="A31" s="327"/>
      <c r="B31" s="330"/>
      <c r="C31" s="332"/>
      <c r="D31" s="334"/>
      <c r="E31" s="334"/>
      <c r="F31" s="334"/>
      <c r="G31" s="55"/>
      <c r="H31" s="67"/>
      <c r="I31" s="331" t="s">
        <v>93</v>
      </c>
      <c r="J31" s="353" t="s">
        <v>155</v>
      </c>
      <c r="K31" s="354"/>
      <c r="L31" s="354"/>
      <c r="M31" s="354"/>
      <c r="N31" s="354"/>
      <c r="O31" s="354"/>
      <c r="P31" s="354"/>
      <c r="Q31" s="355"/>
      <c r="R31" s="353" t="s">
        <v>156</v>
      </c>
      <c r="S31" s="354"/>
      <c r="T31" s="354"/>
      <c r="U31" s="354"/>
      <c r="V31" s="354"/>
      <c r="W31" s="354"/>
      <c r="X31" s="354"/>
      <c r="Y31" s="355"/>
      <c r="Z31" s="150"/>
      <c r="AA31" s="85"/>
      <c r="AB31" s="56"/>
      <c r="AC31" s="76"/>
      <c r="AD31" s="298"/>
      <c r="AE31" s="40" t="s">
        <v>30</v>
      </c>
      <c r="AF31" s="105"/>
      <c r="AG31" s="106"/>
      <c r="AH31" s="106"/>
      <c r="AI31" s="106"/>
      <c r="AJ31" s="176"/>
      <c r="AL31" s="16">
        <v>29</v>
      </c>
      <c r="AM31" s="17" t="s">
        <v>64</v>
      </c>
    </row>
    <row r="32" spans="1:39" ht="14.25" customHeight="1">
      <c r="A32" s="327"/>
      <c r="B32" s="337" t="s">
        <v>34</v>
      </c>
      <c r="C32" s="331" t="s">
        <v>16</v>
      </c>
      <c r="D32" s="333">
        <v>10100</v>
      </c>
      <c r="E32" s="333">
        <f>+SUM(AF40:AJ40)</f>
        <v>0</v>
      </c>
      <c r="F32" s="333">
        <f>ROUND(E32*D32,0)</f>
        <v>0</v>
      </c>
      <c r="G32" s="55"/>
      <c r="H32" s="67"/>
      <c r="I32" s="232"/>
      <c r="J32" s="220" t="s">
        <v>29</v>
      </c>
      <c r="K32" s="231"/>
      <c r="L32" s="220" t="s">
        <v>30</v>
      </c>
      <c r="M32" s="231"/>
      <c r="N32" s="349" t="s">
        <v>132</v>
      </c>
      <c r="O32" s="137" t="s">
        <v>128</v>
      </c>
      <c r="P32" s="137" t="s">
        <v>129</v>
      </c>
      <c r="Q32" s="138" t="s">
        <v>130</v>
      </c>
      <c r="R32" s="231" t="s">
        <v>29</v>
      </c>
      <c r="S32" s="231"/>
      <c r="T32" s="220" t="s">
        <v>30</v>
      </c>
      <c r="U32" s="230"/>
      <c r="V32" s="349" t="s">
        <v>132</v>
      </c>
      <c r="W32" s="137" t="s">
        <v>128</v>
      </c>
      <c r="X32" s="137" t="s">
        <v>129</v>
      </c>
      <c r="Y32" s="138" t="s">
        <v>130</v>
      </c>
      <c r="Z32" s="302" t="s">
        <v>94</v>
      </c>
      <c r="AA32" s="303"/>
      <c r="AB32" s="55"/>
      <c r="AC32" s="71"/>
      <c r="AD32" s="298"/>
      <c r="AE32" s="40" t="s">
        <v>128</v>
      </c>
      <c r="AF32" s="105"/>
      <c r="AG32" s="106"/>
      <c r="AH32" s="106"/>
      <c r="AI32" s="106"/>
      <c r="AJ32" s="106"/>
      <c r="AL32" s="16">
        <v>30</v>
      </c>
      <c r="AM32" s="17" t="s">
        <v>65</v>
      </c>
    </row>
    <row r="33" spans="1:39" ht="14.25">
      <c r="A33" s="328"/>
      <c r="B33" s="338"/>
      <c r="C33" s="332"/>
      <c r="D33" s="334"/>
      <c r="E33" s="334"/>
      <c r="F33" s="334"/>
      <c r="G33" s="55"/>
      <c r="H33" s="67"/>
      <c r="I33" s="139" t="s">
        <v>90</v>
      </c>
      <c r="J33" s="322"/>
      <c r="K33" s="223"/>
      <c r="L33" s="322"/>
      <c r="M33" s="362"/>
      <c r="N33" s="350"/>
      <c r="O33" s="155"/>
      <c r="P33" s="135"/>
      <c r="Q33" s="156"/>
      <c r="R33" s="352">
        <f>+SUM($AF$21:$AJ$21)</f>
        <v>0</v>
      </c>
      <c r="S33" s="352"/>
      <c r="T33" s="302">
        <f>+SUM($AF$22:$AJ$22)</f>
        <v>0</v>
      </c>
      <c r="U33" s="361"/>
      <c r="V33" s="350"/>
      <c r="W33" s="135">
        <f>+SUM($AF$23:$AJ$23)</f>
        <v>0</v>
      </c>
      <c r="X33" s="135">
        <f>+SUM($AF$24:$AJ$24)</f>
        <v>0</v>
      </c>
      <c r="Y33" s="140">
        <f>+SUM($AF$25:$AJ$25)</f>
        <v>0</v>
      </c>
      <c r="Z33" s="339">
        <f>SUM(L34,J34,R34,T34)+SUM(J37:Y37)</f>
        <v>0</v>
      </c>
      <c r="AA33" s="340"/>
      <c r="AB33" s="55"/>
      <c r="AC33" s="71"/>
      <c r="AD33" s="298"/>
      <c r="AE33" s="40" t="s">
        <v>129</v>
      </c>
      <c r="AF33" s="105"/>
      <c r="AG33" s="106"/>
      <c r="AH33" s="106"/>
      <c r="AI33" s="106"/>
      <c r="AJ33" s="106"/>
      <c r="AL33" s="16">
        <v>31</v>
      </c>
      <c r="AM33" s="17" t="s">
        <v>51</v>
      </c>
    </row>
    <row r="34" spans="1:39" ht="15" customHeight="1" thickBot="1">
      <c r="A34" s="227" t="s">
        <v>207</v>
      </c>
      <c r="B34" s="356" t="s">
        <v>33</v>
      </c>
      <c r="C34" s="331" t="s">
        <v>16</v>
      </c>
      <c r="D34" s="333">
        <v>7800</v>
      </c>
      <c r="E34" s="333">
        <f>+SUM(AF41:AJ41)</f>
        <v>0</v>
      </c>
      <c r="F34" s="333">
        <f>ROUND(E34*D34,0)</f>
        <v>0</v>
      </c>
      <c r="G34" s="55"/>
      <c r="H34" s="67"/>
      <c r="I34" s="139" t="s">
        <v>14</v>
      </c>
      <c r="J34" s="218"/>
      <c r="K34" s="345"/>
      <c r="L34" s="218"/>
      <c r="M34" s="345"/>
      <c r="N34" s="351"/>
      <c r="O34" s="346"/>
      <c r="P34" s="347"/>
      <c r="Q34" s="348"/>
      <c r="R34" s="345">
        <f>R33*6000</f>
        <v>0</v>
      </c>
      <c r="S34" s="219"/>
      <c r="T34" s="302">
        <f>T33*6000</f>
        <v>0</v>
      </c>
      <c r="U34" s="361"/>
      <c r="V34" s="351"/>
      <c r="W34" s="346"/>
      <c r="X34" s="347"/>
      <c r="Y34" s="348"/>
      <c r="Z34" s="341"/>
      <c r="AA34" s="342"/>
      <c r="AB34" s="55"/>
      <c r="AC34" s="71"/>
      <c r="AD34" s="298"/>
      <c r="AE34" s="40" t="s">
        <v>130</v>
      </c>
      <c r="AF34" s="105"/>
      <c r="AG34" s="106"/>
      <c r="AH34" s="106"/>
      <c r="AI34" s="106"/>
      <c r="AJ34" s="106"/>
      <c r="AL34" s="16">
        <v>32</v>
      </c>
      <c r="AM34" s="17" t="s">
        <v>66</v>
      </c>
    </row>
    <row r="35" spans="1:39" ht="14.25">
      <c r="A35" s="227"/>
      <c r="B35" s="357"/>
      <c r="C35" s="332"/>
      <c r="D35" s="334"/>
      <c r="E35" s="334"/>
      <c r="F35" s="334"/>
      <c r="G35" s="55"/>
      <c r="H35" s="67"/>
      <c r="I35" s="136" t="s">
        <v>93</v>
      </c>
      <c r="J35" s="232"/>
      <c r="K35" s="233"/>
      <c r="L35" s="232"/>
      <c r="M35" s="233"/>
      <c r="N35" s="232" t="s">
        <v>91</v>
      </c>
      <c r="O35" s="233"/>
      <c r="P35" s="232" t="s">
        <v>92</v>
      </c>
      <c r="Q35" s="233"/>
      <c r="R35" s="232" t="s">
        <v>31</v>
      </c>
      <c r="S35" s="233"/>
      <c r="T35" s="220" t="s">
        <v>32</v>
      </c>
      <c r="U35" s="221"/>
      <c r="V35" s="232" t="s">
        <v>91</v>
      </c>
      <c r="W35" s="233"/>
      <c r="X35" s="220" t="s">
        <v>92</v>
      </c>
      <c r="Y35" s="221"/>
      <c r="Z35" s="341"/>
      <c r="AA35" s="342"/>
      <c r="AB35" s="55"/>
      <c r="AC35" s="71"/>
      <c r="AD35" s="298"/>
      <c r="AE35" s="40" t="s">
        <v>31</v>
      </c>
      <c r="AF35" s="105"/>
      <c r="AG35" s="106"/>
      <c r="AH35" s="106"/>
      <c r="AI35" s="106"/>
      <c r="AJ35" s="106"/>
      <c r="AL35" s="16">
        <v>33</v>
      </c>
      <c r="AM35" s="32" t="s">
        <v>208</v>
      </c>
    </row>
    <row r="36" spans="1:39" ht="14.25" customHeight="1">
      <c r="A36" s="227"/>
      <c r="B36" s="358" t="s">
        <v>34</v>
      </c>
      <c r="C36" s="331" t="s">
        <v>16</v>
      </c>
      <c r="D36" s="333">
        <v>11800</v>
      </c>
      <c r="E36" s="333">
        <f>+SUM(AF42:AJ42)</f>
        <v>0</v>
      </c>
      <c r="F36" s="333">
        <f>ROUND(E36*D36,0)</f>
        <v>0</v>
      </c>
      <c r="G36" s="59"/>
      <c r="H36" s="67"/>
      <c r="I36" s="136" t="s">
        <v>90</v>
      </c>
      <c r="J36" s="322"/>
      <c r="K36" s="223"/>
      <c r="L36" s="322"/>
      <c r="M36" s="223"/>
      <c r="N36" s="322"/>
      <c r="O36" s="223"/>
      <c r="P36" s="322"/>
      <c r="Q36" s="223"/>
      <c r="R36" s="314">
        <f>+SUM($AF$26:$AJ$26)</f>
        <v>0</v>
      </c>
      <c r="S36" s="315"/>
      <c r="T36" s="302">
        <f>+SUM($AF$27:$AJ$27)</f>
        <v>0</v>
      </c>
      <c r="U36" s="303"/>
      <c r="V36" s="220">
        <f>+SUM($AF$28:$AJ$28)</f>
        <v>0</v>
      </c>
      <c r="W36" s="221"/>
      <c r="X36" s="220">
        <f>+SUM($AF$29:$AJ$29)</f>
        <v>0</v>
      </c>
      <c r="Y36" s="221"/>
      <c r="Z36" s="341"/>
      <c r="AA36" s="342"/>
      <c r="AB36" s="55"/>
      <c r="AC36" s="71"/>
      <c r="AD36" s="298"/>
      <c r="AE36" s="40" t="s">
        <v>32</v>
      </c>
      <c r="AF36" s="105"/>
      <c r="AG36" s="106"/>
      <c r="AH36" s="106"/>
      <c r="AI36" s="106"/>
      <c r="AJ36" s="106"/>
      <c r="AL36" s="16">
        <v>34</v>
      </c>
      <c r="AM36" s="17" t="s">
        <v>51</v>
      </c>
    </row>
    <row r="37" spans="1:39" ht="14.25" customHeight="1">
      <c r="A37" s="227"/>
      <c r="B37" s="359"/>
      <c r="C37" s="332"/>
      <c r="D37" s="334"/>
      <c r="E37" s="334"/>
      <c r="F37" s="334"/>
      <c r="G37" s="121"/>
      <c r="H37" s="71"/>
      <c r="I37" s="136" t="s">
        <v>14</v>
      </c>
      <c r="J37" s="218"/>
      <c r="K37" s="219"/>
      <c r="L37" s="218"/>
      <c r="M37" s="219"/>
      <c r="N37" s="218"/>
      <c r="O37" s="219"/>
      <c r="P37" s="218"/>
      <c r="Q37" s="219"/>
      <c r="R37" s="218">
        <f>R36*6000</f>
        <v>0</v>
      </c>
      <c r="S37" s="219"/>
      <c r="T37" s="218">
        <f>T36*6000</f>
        <v>0</v>
      </c>
      <c r="U37" s="219"/>
      <c r="V37" s="218">
        <f>V36*6000</f>
        <v>0</v>
      </c>
      <c r="W37" s="219"/>
      <c r="X37" s="218">
        <f>X36*6000</f>
        <v>0</v>
      </c>
      <c r="Y37" s="219"/>
      <c r="Z37" s="343"/>
      <c r="AA37" s="344"/>
      <c r="AB37" s="55"/>
      <c r="AC37" s="71"/>
      <c r="AD37" s="298"/>
      <c r="AE37" s="40" t="s">
        <v>91</v>
      </c>
      <c r="AF37" s="105"/>
      <c r="AG37" s="106"/>
      <c r="AH37" s="106"/>
      <c r="AI37" s="106"/>
      <c r="AJ37" s="106"/>
      <c r="AL37" s="16">
        <v>35</v>
      </c>
      <c r="AM37" s="17" t="s">
        <v>67</v>
      </c>
    </row>
    <row r="38" spans="1:39" ht="15" customHeight="1" thickBot="1">
      <c r="A38" s="227"/>
      <c r="B38" s="183" t="s">
        <v>34</v>
      </c>
      <c r="C38" s="184" t="s">
        <v>197</v>
      </c>
      <c r="D38" s="134">
        <v>2000</v>
      </c>
      <c r="E38" s="134">
        <f>+SUM(AF43:AJ43)</f>
        <v>0</v>
      </c>
      <c r="F38" s="134">
        <f aca="true" t="shared" si="2" ref="F38:F45">ROUND(E38*D38,0)</f>
        <v>0</v>
      </c>
      <c r="G38" s="121"/>
      <c r="H38" s="64"/>
      <c r="I38" s="78"/>
      <c r="J38" s="109"/>
      <c r="K38" s="109"/>
      <c r="L38" s="110"/>
      <c r="M38" s="111"/>
      <c r="N38" s="112"/>
      <c r="O38" s="79"/>
      <c r="P38" s="79"/>
      <c r="Q38" s="79"/>
      <c r="R38" s="79"/>
      <c r="S38" s="79"/>
      <c r="T38" s="79"/>
      <c r="U38" s="79"/>
      <c r="V38" s="79"/>
      <c r="W38" s="79"/>
      <c r="X38" s="79"/>
      <c r="Y38" s="79"/>
      <c r="Z38" s="79"/>
      <c r="AA38" s="79"/>
      <c r="AB38" s="55"/>
      <c r="AC38" s="71"/>
      <c r="AD38" s="299"/>
      <c r="AE38" s="154" t="s">
        <v>92</v>
      </c>
      <c r="AF38" s="105"/>
      <c r="AG38" s="106"/>
      <c r="AH38" s="106"/>
      <c r="AI38" s="106"/>
      <c r="AJ38" s="106"/>
      <c r="AL38" s="16">
        <v>36</v>
      </c>
      <c r="AM38" s="17" t="s">
        <v>68</v>
      </c>
    </row>
    <row r="39" spans="1:39" ht="15.75" thickBot="1" thickTop="1">
      <c r="A39" s="227"/>
      <c r="B39" s="222" t="s">
        <v>194</v>
      </c>
      <c r="C39" s="223"/>
      <c r="D39" s="135">
        <v>2000</v>
      </c>
      <c r="E39" s="134">
        <f>+SUM(AF44:AJ44)</f>
        <v>0</v>
      </c>
      <c r="F39" s="135">
        <f t="shared" si="2"/>
        <v>0</v>
      </c>
      <c r="G39" s="123"/>
      <c r="H39" s="122"/>
      <c r="I39" s="224" t="s">
        <v>110</v>
      </c>
      <c r="J39" s="225"/>
      <c r="K39" s="226"/>
      <c r="L39" s="175" t="s">
        <v>131</v>
      </c>
      <c r="M39" s="127"/>
      <c r="N39" s="127"/>
      <c r="O39" s="127"/>
      <c r="P39" s="127"/>
      <c r="Q39" s="127"/>
      <c r="R39" s="127"/>
      <c r="S39" s="127"/>
      <c r="T39" s="127"/>
      <c r="U39" s="127"/>
      <c r="V39" s="127"/>
      <c r="W39" s="127"/>
      <c r="X39" s="127"/>
      <c r="Y39" s="127"/>
      <c r="Z39" s="127"/>
      <c r="AA39" s="128"/>
      <c r="AB39" s="55"/>
      <c r="AC39" s="71"/>
      <c r="AD39" s="297" t="s">
        <v>139</v>
      </c>
      <c r="AE39" s="181">
        <v>5500</v>
      </c>
      <c r="AF39" s="105"/>
      <c r="AG39" s="106"/>
      <c r="AH39" s="106"/>
      <c r="AI39" s="106"/>
      <c r="AJ39" s="106"/>
      <c r="AL39" s="16">
        <v>37</v>
      </c>
      <c r="AM39" s="17" t="s">
        <v>69</v>
      </c>
    </row>
    <row r="40" spans="1:39" ht="14.25" customHeight="1" thickBot="1" thickTop="1">
      <c r="A40" s="228" t="s">
        <v>206</v>
      </c>
      <c r="B40" s="135" t="s">
        <v>198</v>
      </c>
      <c r="C40" s="135" t="s">
        <v>197</v>
      </c>
      <c r="D40" s="177">
        <v>12000</v>
      </c>
      <c r="E40" s="134">
        <f aca="true" t="shared" si="3" ref="E40:E45">SUM(AF45:AJ45)</f>
        <v>0</v>
      </c>
      <c r="F40" s="135">
        <f t="shared" si="2"/>
        <v>0</v>
      </c>
      <c r="G40" s="121"/>
      <c r="H40" s="122"/>
      <c r="I40" s="331" t="s">
        <v>93</v>
      </c>
      <c r="J40" s="302" t="s">
        <v>155</v>
      </c>
      <c r="K40" s="360"/>
      <c r="L40" s="360"/>
      <c r="M40" s="360"/>
      <c r="N40" s="360"/>
      <c r="O40" s="360"/>
      <c r="P40" s="360"/>
      <c r="Q40" s="303"/>
      <c r="R40" s="353" t="s">
        <v>156</v>
      </c>
      <c r="S40" s="354"/>
      <c r="T40" s="354"/>
      <c r="U40" s="354"/>
      <c r="V40" s="354"/>
      <c r="W40" s="354"/>
      <c r="X40" s="354"/>
      <c r="Y40" s="355"/>
      <c r="Z40" s="147"/>
      <c r="AA40" s="148"/>
      <c r="AB40" s="55"/>
      <c r="AC40" s="71"/>
      <c r="AD40" s="298"/>
      <c r="AE40" s="181">
        <v>10100</v>
      </c>
      <c r="AF40" s="105"/>
      <c r="AG40" s="106"/>
      <c r="AH40" s="106"/>
      <c r="AI40" s="106"/>
      <c r="AJ40" s="106"/>
      <c r="AL40" s="16">
        <v>38</v>
      </c>
      <c r="AM40" s="17" t="s">
        <v>51</v>
      </c>
    </row>
    <row r="41" spans="1:39" ht="14.25" customHeight="1" thickBot="1" thickTop="1">
      <c r="A41" s="229"/>
      <c r="B41" s="135" t="s">
        <v>195</v>
      </c>
      <c r="C41" s="135" t="s">
        <v>196</v>
      </c>
      <c r="D41" s="177">
        <v>29500</v>
      </c>
      <c r="E41" s="134">
        <f t="shared" si="3"/>
        <v>0</v>
      </c>
      <c r="F41" s="135">
        <f t="shared" si="2"/>
        <v>0</v>
      </c>
      <c r="G41" s="124"/>
      <c r="H41" s="122"/>
      <c r="I41" s="332"/>
      <c r="J41" s="220" t="s">
        <v>29</v>
      </c>
      <c r="K41" s="231"/>
      <c r="L41" s="220" t="s">
        <v>30</v>
      </c>
      <c r="M41" s="231"/>
      <c r="N41" s="349" t="s">
        <v>132</v>
      </c>
      <c r="O41" s="137" t="s">
        <v>128</v>
      </c>
      <c r="P41" s="137" t="s">
        <v>129</v>
      </c>
      <c r="Q41" s="138" t="s">
        <v>130</v>
      </c>
      <c r="R41" s="231" t="s">
        <v>29</v>
      </c>
      <c r="S41" s="231"/>
      <c r="T41" s="220" t="s">
        <v>30</v>
      </c>
      <c r="U41" s="230"/>
      <c r="V41" s="349" t="s">
        <v>132</v>
      </c>
      <c r="W41" s="137" t="s">
        <v>128</v>
      </c>
      <c r="X41" s="137" t="s">
        <v>129</v>
      </c>
      <c r="Y41" s="138" t="s">
        <v>130</v>
      </c>
      <c r="Z41" s="302" t="s">
        <v>114</v>
      </c>
      <c r="AA41" s="303"/>
      <c r="AB41" s="55"/>
      <c r="AC41" s="71"/>
      <c r="AD41" s="298"/>
      <c r="AE41" s="181">
        <v>7800</v>
      </c>
      <c r="AF41" s="105"/>
      <c r="AG41" s="106"/>
      <c r="AH41" s="106"/>
      <c r="AI41" s="106"/>
      <c r="AJ41" s="106"/>
      <c r="AL41" s="16">
        <v>39</v>
      </c>
      <c r="AM41" s="17" t="s">
        <v>70</v>
      </c>
    </row>
    <row r="42" spans="1:40" ht="14.25" customHeight="1" thickBot="1" thickTop="1">
      <c r="A42" s="228" t="s">
        <v>216</v>
      </c>
      <c r="B42" s="205" t="s">
        <v>198</v>
      </c>
      <c r="C42" s="205" t="s">
        <v>196</v>
      </c>
      <c r="D42" s="207">
        <v>9500</v>
      </c>
      <c r="E42" s="211">
        <f t="shared" si="3"/>
        <v>0</v>
      </c>
      <c r="F42" s="212">
        <f t="shared" si="2"/>
        <v>0</v>
      </c>
      <c r="G42" s="124"/>
      <c r="H42" s="122"/>
      <c r="I42" s="136" t="s">
        <v>90</v>
      </c>
      <c r="J42" s="322"/>
      <c r="K42" s="223"/>
      <c r="L42" s="322"/>
      <c r="M42" s="362"/>
      <c r="N42" s="350"/>
      <c r="O42" s="155"/>
      <c r="P42" s="135"/>
      <c r="Q42" s="156"/>
      <c r="R42" s="352">
        <f>+SUM($AF$30:$AJ$30)</f>
        <v>0</v>
      </c>
      <c r="S42" s="352"/>
      <c r="T42" s="302">
        <f>+SUM($AF$31:$AJ$31)</f>
        <v>0</v>
      </c>
      <c r="U42" s="361"/>
      <c r="V42" s="350"/>
      <c r="W42" s="135">
        <f>+SUM($AF$32:$AJ$32)</f>
        <v>0</v>
      </c>
      <c r="X42" s="135">
        <f>+SUM($AF$33:$AJ$33)</f>
        <v>0</v>
      </c>
      <c r="Y42" s="140">
        <f>+SUM($AF$34:$AJ$34)</f>
        <v>0</v>
      </c>
      <c r="Z42" s="339">
        <f>SUM(J43,L43,R43,T43)+SUM(J46:Y46)</f>
        <v>0</v>
      </c>
      <c r="AA42" s="340"/>
      <c r="AB42" s="55"/>
      <c r="AC42" s="71"/>
      <c r="AD42" s="298"/>
      <c r="AE42" s="181">
        <v>11800</v>
      </c>
      <c r="AF42" s="105"/>
      <c r="AG42" s="106"/>
      <c r="AH42" s="106"/>
      <c r="AI42" s="106"/>
      <c r="AJ42" s="106"/>
      <c r="AL42" s="16">
        <v>40</v>
      </c>
      <c r="AM42" s="190" t="s">
        <v>204</v>
      </c>
      <c r="AN42" s="189"/>
    </row>
    <row r="43" spans="1:39" ht="15.75" thickBot="1" thickTop="1">
      <c r="A43" s="395"/>
      <c r="B43" s="206" t="s">
        <v>195</v>
      </c>
      <c r="C43" s="205" t="s">
        <v>196</v>
      </c>
      <c r="D43" s="207">
        <v>14700</v>
      </c>
      <c r="E43" s="211">
        <f t="shared" si="3"/>
        <v>0</v>
      </c>
      <c r="F43" s="212">
        <f t="shared" si="2"/>
        <v>0</v>
      </c>
      <c r="G43" s="121"/>
      <c r="H43" s="122"/>
      <c r="I43" s="136" t="s">
        <v>14</v>
      </c>
      <c r="J43" s="218"/>
      <c r="K43" s="345"/>
      <c r="L43" s="218"/>
      <c r="M43" s="345"/>
      <c r="N43" s="351"/>
      <c r="O43" s="346"/>
      <c r="P43" s="347"/>
      <c r="Q43" s="348"/>
      <c r="R43" s="345">
        <f>R42*15000</f>
        <v>0</v>
      </c>
      <c r="S43" s="345"/>
      <c r="T43" s="302">
        <f>T42*15000</f>
        <v>0</v>
      </c>
      <c r="U43" s="361"/>
      <c r="V43" s="351"/>
      <c r="W43" s="346"/>
      <c r="X43" s="347"/>
      <c r="Y43" s="348"/>
      <c r="Z43" s="341"/>
      <c r="AA43" s="342"/>
      <c r="AB43" s="55"/>
      <c r="AC43" s="71"/>
      <c r="AD43" s="298"/>
      <c r="AE43" s="181">
        <v>2000</v>
      </c>
      <c r="AF43" s="105"/>
      <c r="AG43" s="106"/>
      <c r="AH43" s="106"/>
      <c r="AI43" s="106"/>
      <c r="AJ43" s="106"/>
      <c r="AL43" s="16">
        <v>41</v>
      </c>
      <c r="AM43" s="17" t="s">
        <v>71</v>
      </c>
    </row>
    <row r="44" spans="1:39" ht="15.75" customHeight="1" thickBot="1" thickTop="1">
      <c r="A44" s="395"/>
      <c r="B44" s="205" t="s">
        <v>198</v>
      </c>
      <c r="C44" s="205" t="s">
        <v>196</v>
      </c>
      <c r="D44" s="207">
        <v>16600</v>
      </c>
      <c r="E44" s="211">
        <f t="shared" si="3"/>
        <v>0</v>
      </c>
      <c r="F44" s="212">
        <f t="shared" si="2"/>
        <v>0</v>
      </c>
      <c r="G44" s="124"/>
      <c r="H44" s="122"/>
      <c r="I44" s="136" t="s">
        <v>93</v>
      </c>
      <c r="J44" s="220" t="s">
        <v>31</v>
      </c>
      <c r="K44" s="221"/>
      <c r="L44" s="220" t="s">
        <v>32</v>
      </c>
      <c r="M44" s="221"/>
      <c r="N44" s="220" t="s">
        <v>91</v>
      </c>
      <c r="O44" s="221"/>
      <c r="P44" s="220" t="s">
        <v>92</v>
      </c>
      <c r="Q44" s="221"/>
      <c r="R44" s="220" t="s">
        <v>31</v>
      </c>
      <c r="S44" s="221"/>
      <c r="T44" s="220" t="s">
        <v>32</v>
      </c>
      <c r="U44" s="221"/>
      <c r="V44" s="220" t="s">
        <v>91</v>
      </c>
      <c r="W44" s="221"/>
      <c r="X44" s="220" t="s">
        <v>92</v>
      </c>
      <c r="Y44" s="221"/>
      <c r="Z44" s="341"/>
      <c r="AA44" s="342"/>
      <c r="AB44" s="55"/>
      <c r="AC44" s="71"/>
      <c r="AD44" s="298"/>
      <c r="AE44" s="182" t="s">
        <v>177</v>
      </c>
      <c r="AF44" s="105"/>
      <c r="AG44" s="106"/>
      <c r="AH44" s="106"/>
      <c r="AI44" s="106"/>
      <c r="AJ44" s="106"/>
      <c r="AL44" s="16">
        <v>42</v>
      </c>
      <c r="AM44" s="17" t="s">
        <v>51</v>
      </c>
    </row>
    <row r="45" spans="1:39" ht="15.75" thickBot="1" thickTop="1">
      <c r="A45" s="229"/>
      <c r="B45" s="206" t="s">
        <v>195</v>
      </c>
      <c r="C45" s="205" t="s">
        <v>196</v>
      </c>
      <c r="D45" s="207">
        <v>34000</v>
      </c>
      <c r="E45" s="211">
        <f t="shared" si="3"/>
        <v>0</v>
      </c>
      <c r="F45" s="212">
        <f t="shared" si="2"/>
        <v>0</v>
      </c>
      <c r="G45" s="124"/>
      <c r="H45" s="122"/>
      <c r="I45" s="136" t="s">
        <v>90</v>
      </c>
      <c r="J45" s="322"/>
      <c r="K45" s="223"/>
      <c r="L45" s="322"/>
      <c r="M45" s="223"/>
      <c r="N45" s="322"/>
      <c r="O45" s="223"/>
      <c r="P45" s="322"/>
      <c r="Q45" s="223"/>
      <c r="R45" s="220">
        <f>+SUM($AF$35:$AJ$35)</f>
        <v>0</v>
      </c>
      <c r="S45" s="221"/>
      <c r="T45" s="220">
        <f>+SUM($AF$36:$AJ$36)</f>
        <v>0</v>
      </c>
      <c r="U45" s="221"/>
      <c r="V45" s="220">
        <f>+SUM($AF$37:$AJ$37)</f>
        <v>0</v>
      </c>
      <c r="W45" s="221"/>
      <c r="X45" s="220">
        <f>+SUM($AF$38:$AJ$38)</f>
        <v>0</v>
      </c>
      <c r="Y45" s="221"/>
      <c r="Z45" s="341"/>
      <c r="AA45" s="342"/>
      <c r="AB45" s="55"/>
      <c r="AC45" s="71"/>
      <c r="AD45" s="298"/>
      <c r="AE45" s="165">
        <v>12000</v>
      </c>
      <c r="AF45" s="105"/>
      <c r="AG45" s="106"/>
      <c r="AH45" s="106"/>
      <c r="AI45" s="106"/>
      <c r="AJ45" s="106"/>
      <c r="AL45" s="16">
        <v>43</v>
      </c>
      <c r="AM45" s="17" t="s">
        <v>72</v>
      </c>
    </row>
    <row r="46" spans="1:39" ht="15.75" thickBot="1" thickTop="1">
      <c r="A46" s="322" t="s">
        <v>10</v>
      </c>
      <c r="B46" s="222"/>
      <c r="C46" s="222"/>
      <c r="D46" s="223"/>
      <c r="E46" s="133">
        <f>SUM(E30:E39)</f>
        <v>0</v>
      </c>
      <c r="F46" s="133">
        <f>SUM(F30:F45)</f>
        <v>0</v>
      </c>
      <c r="G46" s="146"/>
      <c r="H46" s="122"/>
      <c r="I46" s="136" t="s">
        <v>14</v>
      </c>
      <c r="J46" s="218"/>
      <c r="K46" s="345"/>
      <c r="L46" s="218"/>
      <c r="M46" s="345"/>
      <c r="N46" s="218"/>
      <c r="O46" s="345"/>
      <c r="P46" s="218"/>
      <c r="Q46" s="345"/>
      <c r="R46" s="314">
        <f>R45*15000</f>
        <v>0</v>
      </c>
      <c r="S46" s="352"/>
      <c r="T46" s="218">
        <f>T45*15000</f>
        <v>0</v>
      </c>
      <c r="U46" s="219"/>
      <c r="V46" s="314">
        <f>V45*15000</f>
        <v>0</v>
      </c>
      <c r="W46" s="352"/>
      <c r="X46" s="314">
        <f>X45*0</f>
        <v>0</v>
      </c>
      <c r="Y46" s="352"/>
      <c r="Z46" s="343"/>
      <c r="AA46" s="344"/>
      <c r="AB46" s="55"/>
      <c r="AC46" s="71"/>
      <c r="AD46" s="298"/>
      <c r="AE46" s="165">
        <v>29500</v>
      </c>
      <c r="AF46" s="105"/>
      <c r="AG46" s="106"/>
      <c r="AH46" s="106"/>
      <c r="AI46" s="106"/>
      <c r="AJ46" s="106"/>
      <c r="AL46" s="16">
        <v>44</v>
      </c>
      <c r="AM46" s="17" t="s">
        <v>51</v>
      </c>
    </row>
    <row r="47" spans="1:39" ht="15" thickBot="1">
      <c r="A47" s="97"/>
      <c r="B47" s="98"/>
      <c r="C47" s="98"/>
      <c r="D47" s="99"/>
      <c r="E47" s="99"/>
      <c r="F47" s="110"/>
      <c r="H47" s="54"/>
      <c r="J47" s="81"/>
      <c r="K47" s="81"/>
      <c r="L47" s="81"/>
      <c r="M47" s="81"/>
      <c r="N47" s="81"/>
      <c r="O47" s="81"/>
      <c r="P47" s="81"/>
      <c r="Q47" s="81"/>
      <c r="R47" s="214"/>
      <c r="S47" s="214"/>
      <c r="T47" s="214"/>
      <c r="U47" s="214"/>
      <c r="V47" s="214"/>
      <c r="W47" s="214"/>
      <c r="X47" s="214"/>
      <c r="Y47" s="81"/>
      <c r="Z47" s="81"/>
      <c r="AA47" s="81"/>
      <c r="AB47" s="56"/>
      <c r="AC47" s="71"/>
      <c r="AD47" s="298"/>
      <c r="AE47" s="208">
        <v>9500</v>
      </c>
      <c r="AF47" s="105"/>
      <c r="AG47" s="106"/>
      <c r="AH47" s="106"/>
      <c r="AI47" s="106"/>
      <c r="AJ47" s="209"/>
      <c r="AL47" s="16">
        <v>45</v>
      </c>
      <c r="AM47" s="17" t="s">
        <v>73</v>
      </c>
    </row>
    <row r="48" spans="1:39" ht="15" thickBot="1">
      <c r="A48" s="300" t="s">
        <v>167</v>
      </c>
      <c r="B48" s="363"/>
      <c r="C48" s="363"/>
      <c r="D48" s="363"/>
      <c r="E48" s="301"/>
      <c r="F48" s="157"/>
      <c r="G48" s="121"/>
      <c r="H48" s="55"/>
      <c r="I48" s="373" t="s">
        <v>191</v>
      </c>
      <c r="J48" s="374"/>
      <c r="K48" s="374"/>
      <c r="L48" s="374"/>
      <c r="M48" s="374"/>
      <c r="N48" s="172">
        <f>SUM(AF18:AJ18)*1000</f>
        <v>0</v>
      </c>
      <c r="O48" s="82"/>
      <c r="P48" s="82"/>
      <c r="Q48" s="82"/>
      <c r="R48" s="386" t="s">
        <v>192</v>
      </c>
      <c r="S48" s="387"/>
      <c r="T48" s="387"/>
      <c r="U48" s="387"/>
      <c r="V48" s="387"/>
      <c r="W48" s="425">
        <f>F15+F20+N48</f>
        <v>0</v>
      </c>
      <c r="X48" s="426"/>
      <c r="Y48" s="213"/>
      <c r="Z48" s="82"/>
      <c r="AA48" s="82"/>
      <c r="AB48" s="56"/>
      <c r="AC48" s="71"/>
      <c r="AD48" s="298"/>
      <c r="AE48" s="208">
        <v>14700</v>
      </c>
      <c r="AF48" s="105"/>
      <c r="AG48" s="106"/>
      <c r="AH48" s="106"/>
      <c r="AI48" s="106"/>
      <c r="AJ48" s="209"/>
      <c r="AL48" s="16">
        <v>46</v>
      </c>
      <c r="AM48" s="17" t="s">
        <v>51</v>
      </c>
    </row>
    <row r="49" spans="1:39" ht="15" thickBot="1">
      <c r="A49" s="300" t="s">
        <v>112</v>
      </c>
      <c r="B49" s="363"/>
      <c r="C49" s="363"/>
      <c r="D49" s="363"/>
      <c r="E49" s="301"/>
      <c r="F49" s="135">
        <f>R27</f>
        <v>0</v>
      </c>
      <c r="G49" s="121"/>
      <c r="H49" s="59"/>
      <c r="J49" s="83"/>
      <c r="K49" s="70"/>
      <c r="L49" s="70"/>
      <c r="M49" s="84"/>
      <c r="N49" s="84"/>
      <c r="O49" s="85"/>
      <c r="P49" s="70"/>
      <c r="Q49" s="70"/>
      <c r="R49" s="414" t="s">
        <v>35</v>
      </c>
      <c r="S49" s="415"/>
      <c r="T49" s="415"/>
      <c r="U49" s="415"/>
      <c r="V49" s="415"/>
      <c r="W49" s="427"/>
      <c r="X49" s="428"/>
      <c r="Y49" s="210"/>
      <c r="Z49" s="53"/>
      <c r="AA49" s="53"/>
      <c r="AB49" s="56"/>
      <c r="AC49" s="71"/>
      <c r="AD49" s="298"/>
      <c r="AE49" s="208">
        <v>16600</v>
      </c>
      <c r="AF49" s="105"/>
      <c r="AG49" s="106"/>
      <c r="AH49" s="106"/>
      <c r="AI49" s="106"/>
      <c r="AJ49" s="209"/>
      <c r="AL49" s="16">
        <v>47</v>
      </c>
      <c r="AM49" s="17" t="s">
        <v>74</v>
      </c>
    </row>
    <row r="50" spans="1:39" ht="15" thickBot="1">
      <c r="A50" s="300" t="s">
        <v>121</v>
      </c>
      <c r="B50" s="363"/>
      <c r="C50" s="363"/>
      <c r="D50" s="363"/>
      <c r="E50" s="301"/>
      <c r="F50" s="135">
        <f>Z33</f>
        <v>0</v>
      </c>
      <c r="G50" s="121"/>
      <c r="H50" s="121"/>
      <c r="J50" s="167"/>
      <c r="K50" s="168"/>
      <c r="L50" s="168"/>
      <c r="M50" s="169"/>
      <c r="N50" s="169"/>
      <c r="O50" s="170"/>
      <c r="P50" s="168"/>
      <c r="Q50" s="168"/>
      <c r="R50" s="431" t="s">
        <v>24</v>
      </c>
      <c r="S50" s="432"/>
      <c r="T50" s="432"/>
      <c r="U50" s="432"/>
      <c r="V50" s="432"/>
      <c r="W50" s="419">
        <f>W49-W48</f>
        <v>0</v>
      </c>
      <c r="X50" s="420"/>
      <c r="Y50" s="216" t="str">
        <f>IF(W50=0,"ＯＫ","入力点検")</f>
        <v>ＯＫ</v>
      </c>
      <c r="Z50" s="121"/>
      <c r="AA50" s="121"/>
      <c r="AB50" s="121"/>
      <c r="AC50" s="71"/>
      <c r="AD50" s="299"/>
      <c r="AE50" s="208">
        <v>34000</v>
      </c>
      <c r="AF50" s="105"/>
      <c r="AG50" s="106"/>
      <c r="AH50" s="106"/>
      <c r="AI50" s="106"/>
      <c r="AJ50" s="209"/>
      <c r="AL50" s="16">
        <v>48</v>
      </c>
      <c r="AM50" s="17" t="s">
        <v>75</v>
      </c>
    </row>
    <row r="51" spans="1:39" ht="15" thickBot="1">
      <c r="A51" s="300" t="s">
        <v>122</v>
      </c>
      <c r="B51" s="363"/>
      <c r="C51" s="363"/>
      <c r="D51" s="363"/>
      <c r="E51" s="301"/>
      <c r="F51" s="135">
        <f>Z42</f>
        <v>0</v>
      </c>
      <c r="G51" s="121"/>
      <c r="H51" s="121"/>
      <c r="J51" s="167"/>
      <c r="K51" s="168"/>
      <c r="L51" s="168"/>
      <c r="M51" s="169"/>
      <c r="N51" s="169"/>
      <c r="O51" s="170"/>
      <c r="P51" s="168"/>
      <c r="Q51" s="168"/>
      <c r="R51" s="170"/>
      <c r="S51" s="169"/>
      <c r="T51" s="169"/>
      <c r="U51" s="121"/>
      <c r="V51" s="121"/>
      <c r="W51" s="121"/>
      <c r="X51" s="121"/>
      <c r="Y51" s="121"/>
      <c r="Z51" s="121"/>
      <c r="AA51" s="121"/>
      <c r="AB51" s="121"/>
      <c r="AC51" s="71"/>
      <c r="AD51" s="91"/>
      <c r="AE51" s="91"/>
      <c r="AF51" s="91"/>
      <c r="AG51" s="91"/>
      <c r="AH51" s="91"/>
      <c r="AI51" s="91"/>
      <c r="AJ51" s="91"/>
      <c r="AL51" s="16">
        <v>49</v>
      </c>
      <c r="AM51" s="17" t="s">
        <v>76</v>
      </c>
    </row>
    <row r="52" spans="1:39" ht="15" thickBot="1">
      <c r="A52" s="322" t="s">
        <v>15</v>
      </c>
      <c r="B52" s="222"/>
      <c r="C52" s="222"/>
      <c r="D52" s="222"/>
      <c r="E52" s="223"/>
      <c r="F52" s="135">
        <f>SUM(F49:F51)</f>
        <v>0</v>
      </c>
      <c r="G52" s="186"/>
      <c r="H52" s="125"/>
      <c r="I52" s="388" t="s">
        <v>19</v>
      </c>
      <c r="J52" s="391" t="s">
        <v>20</v>
      </c>
      <c r="K52" s="391"/>
      <c r="L52" s="392" t="s">
        <v>118</v>
      </c>
      <c r="M52" s="393"/>
      <c r="N52" s="393"/>
      <c r="O52" s="394"/>
      <c r="P52" s="439" t="s">
        <v>87</v>
      </c>
      <c r="Q52" s="439"/>
      <c r="R52" s="376"/>
      <c r="S52" s="377"/>
      <c r="T52" s="378"/>
      <c r="U52" s="439" t="s">
        <v>117</v>
      </c>
      <c r="V52" s="439"/>
      <c r="W52" s="439"/>
      <c r="X52" s="439"/>
      <c r="Y52" s="439"/>
      <c r="Z52" s="429"/>
      <c r="AA52" s="429"/>
      <c r="AB52" s="430"/>
      <c r="AC52" s="71"/>
      <c r="AD52" s="380" t="s">
        <v>157</v>
      </c>
      <c r="AE52" s="45"/>
      <c r="AF52" s="383" t="s">
        <v>158</v>
      </c>
      <c r="AG52" s="384"/>
      <c r="AH52" s="365"/>
      <c r="AI52" s="364" t="s">
        <v>80</v>
      </c>
      <c r="AJ52" s="365"/>
      <c r="AL52" s="16">
        <v>50</v>
      </c>
      <c r="AM52" s="32" t="s">
        <v>205</v>
      </c>
    </row>
    <row r="53" spans="2:39" ht="15" thickBot="1">
      <c r="B53" s="53"/>
      <c r="C53" s="53"/>
      <c r="D53" s="53"/>
      <c r="E53" s="53"/>
      <c r="F53" s="53"/>
      <c r="G53" s="187"/>
      <c r="H53" s="125"/>
      <c r="I53" s="389"/>
      <c r="J53" s="278" t="s">
        <v>21</v>
      </c>
      <c r="K53" s="279"/>
      <c r="L53" s="279"/>
      <c r="M53" s="279"/>
      <c r="N53" s="280"/>
      <c r="O53" s="278" t="s">
        <v>22</v>
      </c>
      <c r="P53" s="279"/>
      <c r="Q53" s="279"/>
      <c r="R53" s="279"/>
      <c r="S53" s="280"/>
      <c r="T53" s="416">
        <v>2596900</v>
      </c>
      <c r="U53" s="417"/>
      <c r="V53" s="417"/>
      <c r="W53" s="418"/>
      <c r="X53" s="244" t="s">
        <v>23</v>
      </c>
      <c r="Y53" s="257"/>
      <c r="Z53" s="257"/>
      <c r="AA53" s="245"/>
      <c r="AB53" s="33"/>
      <c r="AC53" s="71"/>
      <c r="AD53" s="381"/>
      <c r="AE53" s="46"/>
      <c r="AF53" s="366"/>
      <c r="AG53" s="385"/>
      <c r="AH53" s="367"/>
      <c r="AI53" s="366"/>
      <c r="AJ53" s="367"/>
      <c r="AL53" s="16">
        <v>51</v>
      </c>
      <c r="AM53" s="17" t="s">
        <v>51</v>
      </c>
    </row>
    <row r="54" spans="1:39" ht="15" thickBot="1">
      <c r="A54" s="368" t="s">
        <v>171</v>
      </c>
      <c r="B54" s="369"/>
      <c r="C54" s="369"/>
      <c r="D54" s="369"/>
      <c r="E54" s="370"/>
      <c r="F54" s="158">
        <f>F28+F46+F52</f>
        <v>0</v>
      </c>
      <c r="G54" s="132"/>
      <c r="H54" s="217"/>
      <c r="I54" s="390"/>
      <c r="J54" s="405" t="s">
        <v>37</v>
      </c>
      <c r="K54" s="406"/>
      <c r="L54" s="406"/>
      <c r="M54" s="406"/>
      <c r="N54" s="407"/>
      <c r="O54" s="405" t="s">
        <v>38</v>
      </c>
      <c r="P54" s="406"/>
      <c r="Q54" s="406"/>
      <c r="R54" s="406"/>
      <c r="S54" s="407"/>
      <c r="T54" s="400" t="s">
        <v>36</v>
      </c>
      <c r="U54" s="401"/>
      <c r="V54" s="401"/>
      <c r="W54" s="402"/>
      <c r="X54" s="400" t="s">
        <v>23</v>
      </c>
      <c r="Y54" s="401"/>
      <c r="Z54" s="401"/>
      <c r="AA54" s="402"/>
      <c r="AB54" s="34"/>
      <c r="AC54" s="71"/>
      <c r="AD54" s="381"/>
      <c r="AE54" s="47"/>
      <c r="AF54" s="403" t="s">
        <v>12</v>
      </c>
      <c r="AG54" s="404"/>
      <c r="AH54" s="48" t="s">
        <v>13</v>
      </c>
      <c r="AI54" s="49" t="s">
        <v>12</v>
      </c>
      <c r="AJ54" s="49" t="s">
        <v>13</v>
      </c>
      <c r="AL54" s="16">
        <v>52</v>
      </c>
      <c r="AM54" s="17" t="s">
        <v>51</v>
      </c>
    </row>
    <row r="55" spans="1:39" ht="15" customHeight="1">
      <c r="A55" s="171"/>
      <c r="H55" s="74"/>
      <c r="I55" s="74"/>
      <c r="J55" s="74"/>
      <c r="K55" s="74"/>
      <c r="L55" s="74"/>
      <c r="M55" s="74"/>
      <c r="N55" s="74"/>
      <c r="O55" s="74"/>
      <c r="P55" s="74"/>
      <c r="Q55" s="74"/>
      <c r="R55" s="74"/>
      <c r="S55" s="74"/>
      <c r="T55" s="74"/>
      <c r="U55" s="74"/>
      <c r="V55" s="74"/>
      <c r="W55" s="74"/>
      <c r="X55" s="74"/>
      <c r="Y55" s="74"/>
      <c r="Z55" s="74"/>
      <c r="AA55" s="74"/>
      <c r="AB55" s="74"/>
      <c r="AC55" s="71"/>
      <c r="AD55" s="381"/>
      <c r="AE55" s="50" t="s">
        <v>29</v>
      </c>
      <c r="AF55" s="371"/>
      <c r="AG55" s="372"/>
      <c r="AH55" s="107"/>
      <c r="AI55" s="107"/>
      <c r="AJ55" s="107"/>
      <c r="AL55" s="16">
        <v>53</v>
      </c>
      <c r="AM55" s="173" t="s">
        <v>178</v>
      </c>
    </row>
    <row r="56" spans="9:39" ht="14.25">
      <c r="I56" s="421" t="s">
        <v>218</v>
      </c>
      <c r="J56" s="421"/>
      <c r="K56" s="421"/>
      <c r="L56" s="421"/>
      <c r="M56" s="421"/>
      <c r="N56" s="421"/>
      <c r="O56" s="421"/>
      <c r="P56" s="421"/>
      <c r="Q56" s="421"/>
      <c r="R56" s="421"/>
      <c r="S56" s="421"/>
      <c r="T56" s="421"/>
      <c r="U56" s="421"/>
      <c r="V56" s="421"/>
      <c r="W56" s="421"/>
      <c r="X56" s="421"/>
      <c r="Y56" s="421"/>
      <c r="Z56" s="421"/>
      <c r="AA56" s="421"/>
      <c r="AB56" s="421"/>
      <c r="AC56" s="71"/>
      <c r="AD56" s="382"/>
      <c r="AE56" s="51" t="s">
        <v>30</v>
      </c>
      <c r="AF56" s="371"/>
      <c r="AG56" s="372"/>
      <c r="AH56" s="107"/>
      <c r="AI56" s="107"/>
      <c r="AJ56" s="107"/>
      <c r="AL56" s="16">
        <v>54</v>
      </c>
      <c r="AM56" s="173" t="s">
        <v>179</v>
      </c>
    </row>
    <row r="57" spans="1:39" ht="15" customHeight="1" thickBot="1">
      <c r="A57" s="166"/>
      <c r="I57" s="421" t="s">
        <v>219</v>
      </c>
      <c r="J57" s="421"/>
      <c r="K57" s="421"/>
      <c r="L57" s="421"/>
      <c r="M57" s="421"/>
      <c r="N57" s="421"/>
      <c r="O57" s="421"/>
      <c r="P57" s="421"/>
      <c r="Q57" s="421"/>
      <c r="R57" s="421"/>
      <c r="S57" s="421"/>
      <c r="T57" s="421"/>
      <c r="U57" s="421"/>
      <c r="V57" s="421"/>
      <c r="W57" s="421"/>
      <c r="X57" s="421"/>
      <c r="Y57" s="421"/>
      <c r="Z57" s="421"/>
      <c r="AA57" s="421"/>
      <c r="AB57" s="421"/>
      <c r="AC57" s="71"/>
      <c r="AD57" s="79"/>
      <c r="AE57" s="79"/>
      <c r="AF57" s="79"/>
      <c r="AG57" s="79"/>
      <c r="AH57" s="79"/>
      <c r="AI57" s="79"/>
      <c r="AJ57" s="79"/>
      <c r="AL57" s="16">
        <v>55</v>
      </c>
      <c r="AM57" s="174" t="s">
        <v>51</v>
      </c>
    </row>
    <row r="58" spans="1:39" ht="15.75" thickBot="1" thickTop="1">
      <c r="A58" s="89"/>
      <c r="B58" s="185" t="s">
        <v>43</v>
      </c>
      <c r="C58" s="178"/>
      <c r="D58" s="179"/>
      <c r="E58" s="113"/>
      <c r="F58" s="113"/>
      <c r="G58" s="188"/>
      <c r="H58" s="113"/>
      <c r="I58" s="113"/>
      <c r="J58" s="113"/>
      <c r="K58" s="113"/>
      <c r="L58" s="113"/>
      <c r="M58" s="113"/>
      <c r="N58" s="113"/>
      <c r="O58" s="113"/>
      <c r="P58" s="113"/>
      <c r="Q58" s="113"/>
      <c r="R58" s="113"/>
      <c r="S58" s="113"/>
      <c r="T58" s="114"/>
      <c r="U58" s="163"/>
      <c r="V58" s="396" t="s">
        <v>173</v>
      </c>
      <c r="W58" s="397"/>
      <c r="X58" s="397"/>
      <c r="Y58" s="397"/>
      <c r="Z58" s="397"/>
      <c r="AA58" s="397"/>
      <c r="AB58" s="398"/>
      <c r="AD58" s="241"/>
      <c r="AE58" s="242"/>
      <c r="AF58" s="242"/>
      <c r="AG58" s="242"/>
      <c r="AH58" s="379"/>
      <c r="AI58" s="52" t="s">
        <v>159</v>
      </c>
      <c r="AJ58" s="90"/>
      <c r="AL58" s="16">
        <v>56</v>
      </c>
      <c r="AM58" s="173" t="s">
        <v>180</v>
      </c>
    </row>
    <row r="59" spans="1:39" ht="15" thickBot="1">
      <c r="A59" s="89"/>
      <c r="B59" s="86"/>
      <c r="C59" s="87"/>
      <c r="D59" s="87"/>
      <c r="E59" s="103" t="s">
        <v>123</v>
      </c>
      <c r="F59" s="121"/>
      <c r="G59" s="121"/>
      <c r="H59" s="103"/>
      <c r="I59" s="103"/>
      <c r="J59" s="103"/>
      <c r="K59" s="103"/>
      <c r="L59" s="103"/>
      <c r="M59" s="103"/>
      <c r="N59" s="103"/>
      <c r="O59" s="103"/>
      <c r="P59" s="103"/>
      <c r="Q59" s="103"/>
      <c r="R59" s="103"/>
      <c r="S59" s="103"/>
      <c r="T59" s="115"/>
      <c r="U59" s="132"/>
      <c r="V59" s="408" t="s">
        <v>174</v>
      </c>
      <c r="W59" s="409"/>
      <c r="X59" s="409"/>
      <c r="Y59" s="409"/>
      <c r="Z59" s="409"/>
      <c r="AA59" s="409"/>
      <c r="AB59" s="410"/>
      <c r="AD59" s="375" t="s">
        <v>160</v>
      </c>
      <c r="AE59" s="375"/>
      <c r="AF59" s="375">
        <v>20000</v>
      </c>
      <c r="AG59" s="375"/>
      <c r="AH59" s="375"/>
      <c r="AI59" s="107"/>
      <c r="AJ59" s="90"/>
      <c r="AL59" s="16">
        <v>57</v>
      </c>
      <c r="AM59" s="173" t="s">
        <v>181</v>
      </c>
    </row>
    <row r="60" spans="1:39" ht="15" thickBot="1">
      <c r="A60" s="89"/>
      <c r="B60" s="116"/>
      <c r="C60" s="103"/>
      <c r="D60" s="103"/>
      <c r="E60" s="117" t="s">
        <v>126</v>
      </c>
      <c r="F60" s="126" t="s">
        <v>124</v>
      </c>
      <c r="G60" s="121"/>
      <c r="H60" s="121"/>
      <c r="I60" s="103"/>
      <c r="J60" s="103"/>
      <c r="K60" s="103"/>
      <c r="L60" s="103"/>
      <c r="M60" s="103"/>
      <c r="N60" s="103"/>
      <c r="O60" s="103"/>
      <c r="P60" s="103"/>
      <c r="Q60" s="103"/>
      <c r="R60" s="103"/>
      <c r="S60" s="103"/>
      <c r="T60" s="115"/>
      <c r="U60" s="164"/>
      <c r="V60" s="436"/>
      <c r="W60" s="437"/>
      <c r="X60" s="437"/>
      <c r="Y60" s="437"/>
      <c r="Z60" s="437"/>
      <c r="AA60" s="437"/>
      <c r="AB60" s="438"/>
      <c r="AD60" s="375" t="s">
        <v>161</v>
      </c>
      <c r="AE60" s="375"/>
      <c r="AF60" s="375">
        <v>30000</v>
      </c>
      <c r="AG60" s="375"/>
      <c r="AH60" s="375"/>
      <c r="AI60" s="107"/>
      <c r="AJ60" s="90"/>
      <c r="AL60" s="16">
        <v>58</v>
      </c>
      <c r="AM60" s="173" t="s">
        <v>182</v>
      </c>
    </row>
    <row r="61" spans="1:39" ht="15" thickBot="1">
      <c r="A61" s="89"/>
      <c r="B61" s="159"/>
      <c r="C61" s="160"/>
      <c r="D61" s="160"/>
      <c r="E61" s="161" t="s">
        <v>176</v>
      </c>
      <c r="F61" s="126" t="s">
        <v>125</v>
      </c>
      <c r="G61" s="121"/>
      <c r="H61" s="121"/>
      <c r="I61" s="160"/>
      <c r="J61" s="160"/>
      <c r="K61" s="160"/>
      <c r="L61" s="160"/>
      <c r="M61" s="160"/>
      <c r="N61" s="160"/>
      <c r="O61" s="160"/>
      <c r="P61" s="160"/>
      <c r="Q61" s="160"/>
      <c r="R61" s="160"/>
      <c r="S61" s="160"/>
      <c r="T61" s="162"/>
      <c r="V61" s="408" t="s">
        <v>175</v>
      </c>
      <c r="W61" s="409"/>
      <c r="X61" s="409"/>
      <c r="Y61" s="409"/>
      <c r="Z61" s="409"/>
      <c r="AA61" s="409"/>
      <c r="AB61" s="410"/>
      <c r="AD61" s="375" t="s">
        <v>162</v>
      </c>
      <c r="AE61" s="375"/>
      <c r="AF61" s="399"/>
      <c r="AG61" s="399"/>
      <c r="AH61" s="399"/>
      <c r="AI61" s="107"/>
      <c r="AJ61" s="90"/>
      <c r="AL61" s="16">
        <v>59</v>
      </c>
      <c r="AM61" s="173" t="s">
        <v>183</v>
      </c>
    </row>
    <row r="62" spans="2:39" ht="15" thickBot="1">
      <c r="B62" s="118"/>
      <c r="C62" s="104"/>
      <c r="D62" s="104"/>
      <c r="E62" s="104"/>
      <c r="F62" s="119"/>
      <c r="G62" s="88"/>
      <c r="H62" s="104"/>
      <c r="I62" s="104"/>
      <c r="J62" s="104"/>
      <c r="K62" s="104"/>
      <c r="L62" s="104"/>
      <c r="M62" s="104"/>
      <c r="N62" s="104"/>
      <c r="O62" s="104"/>
      <c r="P62" s="104"/>
      <c r="Q62" s="104"/>
      <c r="R62" s="104"/>
      <c r="S62" s="104"/>
      <c r="T62" s="120"/>
      <c r="V62" s="411"/>
      <c r="W62" s="412"/>
      <c r="X62" s="412"/>
      <c r="Y62" s="412"/>
      <c r="Z62" s="412"/>
      <c r="AA62" s="412"/>
      <c r="AB62" s="413"/>
      <c r="AD62" s="75"/>
      <c r="AE62" s="54"/>
      <c r="AF62" s="54"/>
      <c r="AG62" s="54"/>
      <c r="AH62" s="54"/>
      <c r="AI62" s="54"/>
      <c r="AJ62" s="54"/>
      <c r="AL62" s="16">
        <v>60</v>
      </c>
      <c r="AM62" s="173" t="s">
        <v>184</v>
      </c>
    </row>
    <row r="63" spans="1:39" ht="14.25">
      <c r="A63" s="15"/>
      <c r="Z63" s="2"/>
      <c r="AD63" s="56"/>
      <c r="AE63" s="56"/>
      <c r="AF63" s="56"/>
      <c r="AG63" s="56"/>
      <c r="AH63" s="56"/>
      <c r="AI63" s="56"/>
      <c r="AJ63" s="56"/>
      <c r="AL63" s="16">
        <v>61</v>
      </c>
      <c r="AM63" s="173" t="s">
        <v>185</v>
      </c>
    </row>
    <row r="64" spans="20:39" ht="14.25">
      <c r="T64" s="3"/>
      <c r="AD64" s="56"/>
      <c r="AE64" s="56"/>
      <c r="AF64" s="56"/>
      <c r="AG64" s="56"/>
      <c r="AH64" s="56"/>
      <c r="AI64" s="56"/>
      <c r="AJ64" s="56"/>
      <c r="AK64" s="24"/>
      <c r="AL64" s="16">
        <v>62</v>
      </c>
      <c r="AM64" s="173" t="s">
        <v>51</v>
      </c>
    </row>
    <row r="65" spans="1:39" ht="14.25">
      <c r="A65" s="15"/>
      <c r="B65" s="23"/>
      <c r="T65" s="3"/>
      <c r="AK65" s="24"/>
      <c r="AL65" s="16">
        <v>63</v>
      </c>
      <c r="AM65" s="173" t="s">
        <v>51</v>
      </c>
    </row>
    <row r="66" spans="1:39" ht="14.25">
      <c r="A66" s="15"/>
      <c r="B66" s="12"/>
      <c r="T66" s="3"/>
      <c r="AK66" s="24"/>
      <c r="AL66" s="16">
        <v>64</v>
      </c>
      <c r="AM66" s="173" t="s">
        <v>186</v>
      </c>
    </row>
    <row r="67" spans="1:39" ht="14.25">
      <c r="A67" s="15"/>
      <c r="B67" s="11"/>
      <c r="AL67" s="16">
        <v>65</v>
      </c>
      <c r="AM67" s="173" t="s">
        <v>51</v>
      </c>
    </row>
    <row r="68" spans="1:39" ht="15" customHeight="1">
      <c r="A68" s="15"/>
      <c r="B68" s="11"/>
      <c r="AK68" s="24" t="s">
        <v>189</v>
      </c>
      <c r="AL68" s="16">
        <v>66</v>
      </c>
      <c r="AM68" s="173" t="s">
        <v>187</v>
      </c>
    </row>
    <row r="69" spans="1:39" ht="14.25">
      <c r="A69" s="15"/>
      <c r="B69" s="11"/>
      <c r="AK69" s="24" t="s">
        <v>190</v>
      </c>
      <c r="AL69" s="16">
        <v>99</v>
      </c>
      <c r="AM69" s="173" t="s">
        <v>188</v>
      </c>
    </row>
    <row r="70" spans="1:23" ht="14.25">
      <c r="A70" s="15"/>
      <c r="B70" s="11"/>
      <c r="T70" s="4"/>
      <c r="U70" s="4"/>
      <c r="V70" s="4"/>
      <c r="W70" s="4"/>
    </row>
    <row r="71" spans="1:23" ht="15" customHeight="1">
      <c r="A71" s="15"/>
      <c r="B71" s="11"/>
      <c r="U71" s="5"/>
      <c r="V71" s="5"/>
      <c r="W71" s="5"/>
    </row>
    <row r="72" spans="1:26" ht="14.25">
      <c r="A72" s="15"/>
      <c r="B72" s="11"/>
      <c r="T72" s="5"/>
      <c r="U72" s="5"/>
      <c r="V72" s="5"/>
      <c r="W72" s="5"/>
      <c r="X72" s="5"/>
      <c r="Y72" s="5"/>
      <c r="Z72" s="5"/>
    </row>
    <row r="73" spans="1:2" ht="14.25">
      <c r="A73" s="15"/>
      <c r="B73" s="11"/>
    </row>
    <row r="74" spans="1:2" ht="14.25">
      <c r="A74" s="15"/>
      <c r="B74" s="11"/>
    </row>
    <row r="75" spans="1:2" ht="14.25">
      <c r="A75" s="15"/>
      <c r="B75" s="11"/>
    </row>
    <row r="76" spans="1:2" ht="14.25">
      <c r="A76" s="15"/>
      <c r="B76" s="11"/>
    </row>
    <row r="77" spans="1:2" ht="14.25">
      <c r="A77" s="15"/>
      <c r="B77" s="11"/>
    </row>
    <row r="78" spans="1:2" ht="14.25">
      <c r="A78" s="15"/>
      <c r="B78" s="11"/>
    </row>
    <row r="79" spans="1:2" ht="14.25">
      <c r="A79" s="15" t="s">
        <v>78</v>
      </c>
      <c r="B79" s="11"/>
    </row>
    <row r="80" spans="2:3" ht="14.25">
      <c r="B80" s="11">
        <v>39292</v>
      </c>
      <c r="C80" s="1" t="s">
        <v>79</v>
      </c>
    </row>
    <row r="81" ht="14.25">
      <c r="B81" s="12"/>
    </row>
    <row r="82" ht="14.25">
      <c r="B82" s="12"/>
    </row>
    <row r="83" ht="14.25">
      <c r="B83" s="12"/>
    </row>
    <row r="84" ht="14.25">
      <c r="B84" s="12"/>
    </row>
    <row r="85" ht="14.25">
      <c r="B85" s="12"/>
    </row>
    <row r="86" ht="14.25">
      <c r="B86" s="12"/>
    </row>
    <row r="87" ht="14.25">
      <c r="B87" s="12"/>
    </row>
    <row r="88" ht="14.25">
      <c r="B88" s="12"/>
    </row>
    <row r="89" ht="14.25">
      <c r="B89" s="12"/>
    </row>
  </sheetData>
  <sheetProtection password="CC52" sheet="1" selectLockedCells="1"/>
  <mergeCells count="306">
    <mergeCell ref="V59:AB60"/>
    <mergeCell ref="X54:AA54"/>
    <mergeCell ref="P52:Q52"/>
    <mergeCell ref="U52:Y52"/>
    <mergeCell ref="V46:W46"/>
    <mergeCell ref="P44:Q44"/>
    <mergeCell ref="V18:Y18"/>
    <mergeCell ref="U21:Y21"/>
    <mergeCell ref="V9:Y9"/>
    <mergeCell ref="V10:Y10"/>
    <mergeCell ref="U11:Y11"/>
    <mergeCell ref="V12:Y12"/>
    <mergeCell ref="V13:Y13"/>
    <mergeCell ref="U14:Y14"/>
    <mergeCell ref="V35:W35"/>
    <mergeCell ref="V36:W36"/>
    <mergeCell ref="Z32:AA32"/>
    <mergeCell ref="V15:Y15"/>
    <mergeCell ref="V16:Y16"/>
    <mergeCell ref="V17:Y17"/>
    <mergeCell ref="U19:Y19"/>
    <mergeCell ref="U20:Y20"/>
    <mergeCell ref="U22:V22"/>
    <mergeCell ref="W22:Y22"/>
    <mergeCell ref="W48:X48"/>
    <mergeCell ref="W49:X49"/>
    <mergeCell ref="Z52:AB52"/>
    <mergeCell ref="X44:Y44"/>
    <mergeCell ref="R50:V50"/>
    <mergeCell ref="Z41:AA41"/>
    <mergeCell ref="J54:N54"/>
    <mergeCell ref="O54:S54"/>
    <mergeCell ref="V61:AB62"/>
    <mergeCell ref="R49:V49"/>
    <mergeCell ref="J53:N53"/>
    <mergeCell ref="O53:S53"/>
    <mergeCell ref="T53:W53"/>
    <mergeCell ref="W50:X50"/>
    <mergeCell ref="I56:AB56"/>
    <mergeCell ref="I57:AB57"/>
    <mergeCell ref="L33:M33"/>
    <mergeCell ref="T33:U33"/>
    <mergeCell ref="T34:U34"/>
    <mergeCell ref="J36:K36"/>
    <mergeCell ref="L36:M36"/>
    <mergeCell ref="O34:Q34"/>
    <mergeCell ref="R34:S34"/>
    <mergeCell ref="N35:O35"/>
    <mergeCell ref="P35:Q35"/>
    <mergeCell ref="A42:A45"/>
    <mergeCell ref="AD60:AE60"/>
    <mergeCell ref="AF60:AH60"/>
    <mergeCell ref="V58:AB58"/>
    <mergeCell ref="AD61:AE61"/>
    <mergeCell ref="AF61:AH61"/>
    <mergeCell ref="T54:W54"/>
    <mergeCell ref="AD59:AE59"/>
    <mergeCell ref="AD39:AD50"/>
    <mergeCell ref="AF54:AG54"/>
    <mergeCell ref="AD5:AD10"/>
    <mergeCell ref="AD11:AD17"/>
    <mergeCell ref="R48:V48"/>
    <mergeCell ref="I52:I54"/>
    <mergeCell ref="J52:K52"/>
    <mergeCell ref="L52:O52"/>
    <mergeCell ref="N44:O44"/>
    <mergeCell ref="N45:O45"/>
    <mergeCell ref="P45:Q45"/>
    <mergeCell ref="L43:M43"/>
    <mergeCell ref="A54:E54"/>
    <mergeCell ref="AF55:AG55"/>
    <mergeCell ref="AF56:AG56"/>
    <mergeCell ref="I48:M48"/>
    <mergeCell ref="AF59:AH59"/>
    <mergeCell ref="R52:T52"/>
    <mergeCell ref="AD58:AH58"/>
    <mergeCell ref="AD52:AD56"/>
    <mergeCell ref="AF52:AH53"/>
    <mergeCell ref="A51:E51"/>
    <mergeCell ref="A50:E50"/>
    <mergeCell ref="J44:K44"/>
    <mergeCell ref="L44:M44"/>
    <mergeCell ref="X53:AA53"/>
    <mergeCell ref="V44:W44"/>
    <mergeCell ref="R45:S45"/>
    <mergeCell ref="V45:W45"/>
    <mergeCell ref="X45:Y45"/>
    <mergeCell ref="A52:E52"/>
    <mergeCell ref="L45:M45"/>
    <mergeCell ref="J46:K46"/>
    <mergeCell ref="L46:M46"/>
    <mergeCell ref="R44:S44"/>
    <mergeCell ref="R41:S41"/>
    <mergeCell ref="V41:V43"/>
    <mergeCell ref="AI52:AJ53"/>
    <mergeCell ref="N46:O46"/>
    <mergeCell ref="P46:Q46"/>
    <mergeCell ref="R46:S46"/>
    <mergeCell ref="X46:Y46"/>
    <mergeCell ref="A48:E48"/>
    <mergeCell ref="R42:S42"/>
    <mergeCell ref="Z42:AA46"/>
    <mergeCell ref="A49:E49"/>
    <mergeCell ref="J43:K43"/>
    <mergeCell ref="J42:K42"/>
    <mergeCell ref="O43:Q43"/>
    <mergeCell ref="T44:U44"/>
    <mergeCell ref="J45:K45"/>
    <mergeCell ref="A46:D46"/>
    <mergeCell ref="R40:Y40"/>
    <mergeCell ref="J41:K41"/>
    <mergeCell ref="T42:U42"/>
    <mergeCell ref="L41:M41"/>
    <mergeCell ref="L42:M42"/>
    <mergeCell ref="N41:N43"/>
    <mergeCell ref="W43:Y43"/>
    <mergeCell ref="T43:U43"/>
    <mergeCell ref="R43:S43"/>
    <mergeCell ref="P37:Q37"/>
    <mergeCell ref="B34:B35"/>
    <mergeCell ref="C34:C35"/>
    <mergeCell ref="D34:D35"/>
    <mergeCell ref="E34:E35"/>
    <mergeCell ref="F34:F35"/>
    <mergeCell ref="B36:B37"/>
    <mergeCell ref="I40:I41"/>
    <mergeCell ref="J40:Q40"/>
    <mergeCell ref="F36:F37"/>
    <mergeCell ref="E36:E37"/>
    <mergeCell ref="V32:V34"/>
    <mergeCell ref="I31:I32"/>
    <mergeCell ref="R33:S33"/>
    <mergeCell ref="R31:Y31"/>
    <mergeCell ref="J31:Q31"/>
    <mergeCell ref="T36:U36"/>
    <mergeCell ref="N36:O36"/>
    <mergeCell ref="P36:Q36"/>
    <mergeCell ref="Z33:AA37"/>
    <mergeCell ref="X35:Y35"/>
    <mergeCell ref="R36:S36"/>
    <mergeCell ref="J34:K34"/>
    <mergeCell ref="L34:M34"/>
    <mergeCell ref="R37:S37"/>
    <mergeCell ref="X37:Y37"/>
    <mergeCell ref="W34:Y34"/>
    <mergeCell ref="N32:N34"/>
    <mergeCell ref="V37:W37"/>
    <mergeCell ref="B32:B33"/>
    <mergeCell ref="C32:C33"/>
    <mergeCell ref="D32:D33"/>
    <mergeCell ref="E32:E33"/>
    <mergeCell ref="F32:F33"/>
    <mergeCell ref="J32:K32"/>
    <mergeCell ref="J33:K33"/>
    <mergeCell ref="A28:D28"/>
    <mergeCell ref="AD30:AD38"/>
    <mergeCell ref="A30:A33"/>
    <mergeCell ref="B30:B31"/>
    <mergeCell ref="C30:C31"/>
    <mergeCell ref="D30:D31"/>
    <mergeCell ref="E30:E31"/>
    <mergeCell ref="F30:F31"/>
    <mergeCell ref="I30:K30"/>
    <mergeCell ref="X36:Y36"/>
    <mergeCell ref="U26:Y26"/>
    <mergeCell ref="A25:C25"/>
    <mergeCell ref="J25:K25"/>
    <mergeCell ref="A27:C27"/>
    <mergeCell ref="J27:K27"/>
    <mergeCell ref="L27:M27"/>
    <mergeCell ref="N27:O27"/>
    <mergeCell ref="P27:Q27"/>
    <mergeCell ref="R27:S27"/>
    <mergeCell ref="U27:Y27"/>
    <mergeCell ref="A26:C26"/>
    <mergeCell ref="J26:K26"/>
    <mergeCell ref="L26:M26"/>
    <mergeCell ref="N26:O26"/>
    <mergeCell ref="P26:Q26"/>
    <mergeCell ref="R26:S26"/>
    <mergeCell ref="L25:M25"/>
    <mergeCell ref="N25:O25"/>
    <mergeCell ref="P25:Q25"/>
    <mergeCell ref="R25:S25"/>
    <mergeCell ref="R23:S23"/>
    <mergeCell ref="U23:Y23"/>
    <mergeCell ref="U25:Y25"/>
    <mergeCell ref="U24:Y24"/>
    <mergeCell ref="A24:C24"/>
    <mergeCell ref="J24:K24"/>
    <mergeCell ref="L24:M24"/>
    <mergeCell ref="N24:O24"/>
    <mergeCell ref="P24:Q24"/>
    <mergeCell ref="R24:S24"/>
    <mergeCell ref="P22:Q22"/>
    <mergeCell ref="R22:S22"/>
    <mergeCell ref="A23:C23"/>
    <mergeCell ref="J23:K23"/>
    <mergeCell ref="L23:M23"/>
    <mergeCell ref="N23:O23"/>
    <mergeCell ref="P23:Q23"/>
    <mergeCell ref="L22:M22"/>
    <mergeCell ref="N22:O22"/>
    <mergeCell ref="I19:M19"/>
    <mergeCell ref="N19:O19"/>
    <mergeCell ref="A20:D20"/>
    <mergeCell ref="AD21:AD29"/>
    <mergeCell ref="I21:K21"/>
    <mergeCell ref="A22:B22"/>
    <mergeCell ref="J22:K22"/>
    <mergeCell ref="AD18:AD20"/>
    <mergeCell ref="A18:C18"/>
    <mergeCell ref="J18:K18"/>
    <mergeCell ref="L18:M18"/>
    <mergeCell ref="N18:O18"/>
    <mergeCell ref="P18:Q18"/>
    <mergeCell ref="R18:S18"/>
    <mergeCell ref="A19:C19"/>
    <mergeCell ref="A17:C17"/>
    <mergeCell ref="J17:K17"/>
    <mergeCell ref="L17:M17"/>
    <mergeCell ref="N17:O17"/>
    <mergeCell ref="P17:Q17"/>
    <mergeCell ref="R17:S17"/>
    <mergeCell ref="A14:E14"/>
    <mergeCell ref="J14:K14"/>
    <mergeCell ref="J16:K16"/>
    <mergeCell ref="L16:M16"/>
    <mergeCell ref="N16:O16"/>
    <mergeCell ref="P16:Q16"/>
    <mergeCell ref="R16:S16"/>
    <mergeCell ref="A15:D15"/>
    <mergeCell ref="J15:K15"/>
    <mergeCell ref="L15:M15"/>
    <mergeCell ref="N15:O15"/>
    <mergeCell ref="P15:Q15"/>
    <mergeCell ref="R15:S15"/>
    <mergeCell ref="P14:Q14"/>
    <mergeCell ref="R14:S14"/>
    <mergeCell ref="N14:O14"/>
    <mergeCell ref="L14:M14"/>
    <mergeCell ref="A12:C12"/>
    <mergeCell ref="A13:E13"/>
    <mergeCell ref="I13:K13"/>
    <mergeCell ref="P10:Q10"/>
    <mergeCell ref="A11:C11"/>
    <mergeCell ref="J11:K11"/>
    <mergeCell ref="L11:M11"/>
    <mergeCell ref="N11:O11"/>
    <mergeCell ref="P11:Q11"/>
    <mergeCell ref="U8:Y8"/>
    <mergeCell ref="A9:C9"/>
    <mergeCell ref="J9:K9"/>
    <mergeCell ref="L9:M9"/>
    <mergeCell ref="N9:O9"/>
    <mergeCell ref="P9:Q9"/>
    <mergeCell ref="A8:C8"/>
    <mergeCell ref="J8:K8"/>
    <mergeCell ref="L8:M8"/>
    <mergeCell ref="N8:O8"/>
    <mergeCell ref="P8:Q8"/>
    <mergeCell ref="R8:S11"/>
    <mergeCell ref="A10:C10"/>
    <mergeCell ref="J10:K10"/>
    <mergeCell ref="L10:M10"/>
    <mergeCell ref="N10:O10"/>
    <mergeCell ref="AI3:AJ3"/>
    <mergeCell ref="C4:D4"/>
    <mergeCell ref="E4:F4"/>
    <mergeCell ref="A6:F6"/>
    <mergeCell ref="I6:I7"/>
    <mergeCell ref="J6:M6"/>
    <mergeCell ref="N6:Q6"/>
    <mergeCell ref="R6:S7"/>
    <mergeCell ref="U6:AB6"/>
    <mergeCell ref="A7:C7"/>
    <mergeCell ref="B5:D5"/>
    <mergeCell ref="I5:K5"/>
    <mergeCell ref="A1:AC1"/>
    <mergeCell ref="AD3:AF3"/>
    <mergeCell ref="AG3:AH3"/>
    <mergeCell ref="J7:K7"/>
    <mergeCell ref="L7:M7"/>
    <mergeCell ref="N7:O7"/>
    <mergeCell ref="P7:Q7"/>
    <mergeCell ref="AE1:AG1"/>
    <mergeCell ref="A34:A39"/>
    <mergeCell ref="A40:A41"/>
    <mergeCell ref="T32:U32"/>
    <mergeCell ref="T35:U35"/>
    <mergeCell ref="T41:U41"/>
    <mergeCell ref="L32:M32"/>
    <mergeCell ref="R32:S32"/>
    <mergeCell ref="J35:K35"/>
    <mergeCell ref="L35:M35"/>
    <mergeCell ref="R35:S35"/>
    <mergeCell ref="T37:U37"/>
    <mergeCell ref="T46:U46"/>
    <mergeCell ref="T45:U45"/>
    <mergeCell ref="B39:C39"/>
    <mergeCell ref="J37:K37"/>
    <mergeCell ref="L37:M37"/>
    <mergeCell ref="N37:O37"/>
    <mergeCell ref="I39:K39"/>
    <mergeCell ref="C36:C37"/>
    <mergeCell ref="D36:D37"/>
  </mergeCells>
  <printOptions/>
  <pageMargins left="0.5118110236220472" right="0.31496062992125984" top="0.7480314960629921" bottom="0.5511811023622047" header="0.31496062992125984" footer="0.31496062992125984"/>
  <pageSetup fitToHeight="1" fitToWidth="1" horizontalDpi="600" verticalDpi="600" orientation="landscape" paperSize="9" scale="55" r:id="rId3"/>
  <rowBreaks count="1" manualBreakCount="1">
    <brk id="42" max="35" man="1"/>
  </rowBreaks>
  <colBreaks count="1" manualBreakCount="1">
    <brk id="5" max="59"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総務本部</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送金明細表</dc:title>
  <dc:subject/>
  <dc:creator>岡山県スキー連名</dc:creator>
  <cp:keywords/>
  <dc:description/>
  <cp:lastModifiedBy>スキー連盟 岡山県</cp:lastModifiedBy>
  <cp:lastPrinted>2019-06-28T11:56:44Z</cp:lastPrinted>
  <dcterms:created xsi:type="dcterms:W3CDTF">1997-01-08T22:48:59Z</dcterms:created>
  <dcterms:modified xsi:type="dcterms:W3CDTF">2024-01-09T11:14:39Z</dcterms:modified>
  <cp:category/>
  <cp:version/>
  <cp:contentType/>
  <cp:contentStatus/>
</cp:coreProperties>
</file>